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sml2014\"/>
    </mc:Choice>
  </mc:AlternateContent>
  <bookViews>
    <workbookView xWindow="6792" yWindow="216" windowWidth="12132" windowHeight="7260" activeTab="3"/>
  </bookViews>
  <sheets>
    <sheet name="AnomusLomake" sheetId="24" r:id="rId1"/>
    <sheet name="Esimerkki1" sheetId="23" r:id="rId2"/>
    <sheet name="Esimerkki2" sheetId="21" r:id="rId3"/>
    <sheet name="Säännöt" sheetId="13" r:id="rId4"/>
  </sheets>
  <calcPr calcId="152511"/>
</workbook>
</file>

<file path=xl/calcChain.xml><?xml version="1.0" encoding="utf-8"?>
<calcChain xmlns="http://schemas.openxmlformats.org/spreadsheetml/2006/main">
  <c r="L40" i="24" l="1"/>
  <c r="L39" i="24"/>
  <c r="L38" i="24"/>
  <c r="L37" i="24"/>
  <c r="L45" i="24" l="1"/>
  <c r="K33" i="24"/>
  <c r="J33" i="24"/>
  <c r="K32" i="24"/>
  <c r="J32" i="24"/>
  <c r="K31" i="24"/>
  <c r="J31" i="24"/>
  <c r="K27" i="24"/>
  <c r="J27" i="24"/>
  <c r="K26" i="24"/>
  <c r="J26" i="24"/>
  <c r="K25" i="24"/>
  <c r="J25" i="24"/>
  <c r="B41" i="24"/>
  <c r="B42" i="24"/>
  <c r="K30" i="21"/>
  <c r="K29" i="21"/>
  <c r="K28" i="21"/>
  <c r="K24" i="21"/>
  <c r="K23" i="21"/>
  <c r="K22" i="21"/>
  <c r="J30" i="21"/>
  <c r="J29" i="21"/>
  <c r="J28" i="21"/>
  <c r="J24" i="21"/>
  <c r="J23" i="21"/>
  <c r="J22" i="21"/>
  <c r="K35" i="23"/>
  <c r="K34" i="23"/>
  <c r="K33" i="23"/>
  <c r="J35" i="23"/>
  <c r="J34" i="23"/>
  <c r="J33" i="23"/>
  <c r="K29" i="23"/>
  <c r="K28" i="23"/>
  <c r="J29" i="23"/>
  <c r="J28" i="23"/>
  <c r="K27" i="23"/>
  <c r="J27" i="23"/>
  <c r="B38" i="24"/>
  <c r="B39" i="24" s="1"/>
  <c r="B40" i="24" s="1"/>
  <c r="L44" i="23" l="1"/>
  <c r="B40" i="23" l="1"/>
  <c r="B41" i="23" s="1"/>
  <c r="B42" i="23" s="1"/>
  <c r="D31" i="21" l="1"/>
  <c r="L39" i="21"/>
  <c r="L38" i="21"/>
  <c r="L37" i="21"/>
  <c r="L36" i="21"/>
  <c r="L42" i="21" l="1"/>
  <c r="D29" i="21" s="1"/>
</calcChain>
</file>

<file path=xl/sharedStrings.xml><?xml version="1.0" encoding="utf-8"?>
<sst xmlns="http://schemas.openxmlformats.org/spreadsheetml/2006/main" count="400" uniqueCount="246">
  <si>
    <t>narttu</t>
  </si>
  <si>
    <t>jälkeläinen</t>
  </si>
  <si>
    <t>näyttelytulos</t>
  </si>
  <si>
    <t>LT-hyväksytty</t>
  </si>
  <si>
    <t>kva/jva</t>
  </si>
  <si>
    <t>KVA-L</t>
  </si>
  <si>
    <t>YHT</t>
  </si>
  <si>
    <t>näytt-pist</t>
  </si>
  <si>
    <t>KVA-M</t>
  </si>
  <si>
    <t xml:space="preserve"> </t>
  </si>
  <si>
    <t>ok</t>
  </si>
  <si>
    <t>Krokgården´s Alma</t>
  </si>
  <si>
    <t>OK</t>
  </si>
  <si>
    <t>FIN KVA-A</t>
  </si>
  <si>
    <t>LUME1</t>
  </si>
  <si>
    <t>PIKA1</t>
  </si>
  <si>
    <t>Kaikki ehdot on täytyttävä, kts Säännöt</t>
  </si>
  <si>
    <t>1.</t>
  </si>
  <si>
    <t xml:space="preserve"> - SML:n jäseniä</t>
  </si>
  <si>
    <t>2.</t>
  </si>
  <si>
    <t>3.</t>
  </si>
  <si>
    <t>4.</t>
  </si>
  <si>
    <t>Anomus kj-palkinnosta</t>
  </si>
  <si>
    <t>pronssi</t>
  </si>
  <si>
    <t>kulta</t>
  </si>
  <si>
    <t>X</t>
  </si>
  <si>
    <t>Käyttöjalostuspalkinnot</t>
  </si>
  <si>
    <t>Tarkoitus</t>
  </si>
  <si>
    <t>Palkinnon tarkoitus on edistää hyvän ulkomuodon omaavien, metsästysominaisuuksiltaan</t>
  </si>
  <si>
    <t>korkealuokkaisten mäyräkoirien jalostustyötä. Palkinto annetaan koirille, jotka ovat</t>
  </si>
  <si>
    <t>osoittaneet periyttävänsä yllämainittuja ominaisuuksia.</t>
  </si>
  <si>
    <t>Palkinto jaetaan kultaisena, hopeisena tai pronssisena. Koiralle anotaan aina sen</t>
  </si>
  <si>
    <t>jälkeläisten saavuttamien tulosten edellyttämää korkeinta mahdollista palkintoa. Koira,</t>
  </si>
  <si>
    <t>joka on aikaisemmin saavuttanut alemman palkinnon, voi myöhemmin saavuttaa</t>
  </si>
  <si>
    <t>korkeamman palkinnon.</t>
  </si>
  <si>
    <t>Palkinto jaetaan SML – FTK:n vuosikokouksessa koiran omistajan anomuksesta.</t>
  </si>
  <si>
    <t>Anomus on jätettävä määräaikaan mennessä hallitukselle ja siinä on lueteltava</t>
  </si>
  <si>
    <t>palkintoon oikeuttavat jälkeläiset, niiden suoritukset ja suoritusten päivämäärät.</t>
  </si>
  <si>
    <t>Palkintoa anovan koiran ja omistajan vaatimukset</t>
  </si>
  <si>
    <t>Vähintään yhden koiran omistajan on oltava SML:n jäsen. Yksikään koiran omistaja ei</t>
  </si>
  <si>
    <t>saa olla SML:n erottama.</t>
  </si>
  <si>
    <t>Koiralla on oltava suomalainen rekisterinumero.</t>
  </si>
  <si>
    <t>Vain Suomessa ja Pohjoismaissa saavutetut tulokset hyväksytään.</t>
  </si>
  <si>
    <t>Koiran on oltava ollut elossa palkinnon myöntämisvuotta edeltävän vuoden</t>
  </si>
  <si>
    <t>ensimmäisenä päivänä. Koiralla, jolle palkintoa haetaan, on oltava näyttelystä vähintään</t>
  </si>
  <si>
    <t>laatuarvosana T (=tyydyttävä).</t>
  </si>
  <si>
    <t>Pisteitten ansaintataulukko</t>
  </si>
  <si>
    <t>Pisteiden laskennassa huomioidaan vain koiran ensimmäisen polven jälkeläiset.</t>
  </si>
  <si>
    <t>Kyseisen jälkeläisen tulee olla saanut näyttelyssä vähintään arvosana H (=hyvä).</t>
  </si>
  <si>
    <t>huomioidaan varsinaisista käyttöjalostustuloksista vain yhden koelajin tulokset.</t>
  </si>
  <si>
    <t>Jos koiran pisteisiin tuodaan yksikin sen ulkomainen jälkeläinen, niin koiran</t>
  </si>
  <si>
    <t>jälkeläismäärään lisätään pentueen jälkeläismäärä. Jos pisteisiin ei tarjota ulkomaisia</t>
  </si>
  <si>
    <t>jälkeläisiä, ulkomaisia pentueita ei tarvitse huomioida.</t>
  </si>
  <si>
    <t>Pistemäärä</t>
  </si>
  <si>
    <t>Lisäpisteet</t>
  </si>
  <si>
    <t>Huomioi rajoitukset</t>
  </si>
  <si>
    <t>Tulevaisuus</t>
  </si>
  <si>
    <t>Rajoitus 2. Koira saavuttaa hyväksytyn LT-tuloksen, kun loppupisteet ovat vähintään +75</t>
  </si>
  <si>
    <t>ja koira on saanut vähintään +1 terävyydestä, hermorakenteesta, luoksepäästävyydestä</t>
  </si>
  <si>
    <t>ja laukauspelottomuudesta. Käyttötulosten pisteiden maksimimäärä on 10p. Luonnetestin</t>
  </si>
  <si>
    <t>lisäpiste voidaan huomioida vain, kun koira ei ole käyttökoemuodon valio.</t>
  </si>
  <si>
    <t>Rajoitus 3. Säännön voimaantulon jälkeen hyväksytään ne uusien käyttötuloslajien</t>
  </si>
  <si>
    <t>tulokset, joista koira saa FI MVA-arvoon tarvittavan koetuloksen yhdellä koesuorituksella.</t>
  </si>
  <si>
    <t>Koirien tavoitepistemäärä -taulukko</t>
  </si>
  <si>
    <t>Kun jälkeläisiä on uroksella yli 36 tai nartulla yli 18, lasketaan pisteisiin hyväksiluettavien</t>
  </si>
  <si>
    <t>jälkeläisten enimmäismäärä seuraavasti.</t>
  </si>
  <si>
    <t>Kaava 1. Pronssiseen palkintoon jaetaan jälkeläisten määrä kuudella (6) ja pyöristetään</t>
  </si>
  <si>
    <t>tulos seuraavaan ylempään kokonaislukuun.</t>
  </si>
  <si>
    <t>Kaava 2. Hopeiseen palkintoon jaetaan jälkeläisten määrä kolmella (3) ja pyöristetään</t>
  </si>
  <si>
    <t>Kaava 3. Kultaiseen palkintoon jaetaan jälkeläisten määrä kahdella (2) ja pyöristetään</t>
  </si>
  <si>
    <t>Esim. pistevähimmäismäärästä ja jälkeläisten enimmäismäärästä</t>
  </si>
  <si>
    <t>19/6=3,167 =&gt; 4 jälk</t>
  </si>
  <si>
    <t>19 * 2 p = 38 pist</t>
  </si>
  <si>
    <t>19/3=6,333 =&gt; 7 jälk</t>
  </si>
  <si>
    <t>19 * 3 p = &gt; 57 pist</t>
  </si>
  <si>
    <t>19/2=9,5 =&gt; 10 jälk</t>
  </si>
  <si>
    <t>37/6=6,167 =&gt; 7 jälk</t>
  </si>
  <si>
    <t>37 * 2 p = 74 pist</t>
  </si>
  <si>
    <t>37/3=12,333 =&gt; 13 jälk</t>
  </si>
  <si>
    <t>37 * 3 p = 111 pist</t>
  </si>
  <si>
    <t>37/2=18,5 =&gt; 19 jälk</t>
  </si>
  <si>
    <t>LUT</t>
  </si>
  <si>
    <t xml:space="preserve"> MEJÄ</t>
  </si>
  <si>
    <t xml:space="preserve"> MÄAJ</t>
  </si>
  <si>
    <t xml:space="preserve"> LUME</t>
  </si>
  <si>
    <t>VAHI</t>
  </si>
  <si>
    <t>VERI</t>
  </si>
  <si>
    <t xml:space="preserve">   Muut</t>
  </si>
  <si>
    <t xml:space="preserve"> PIKA</t>
  </si>
  <si>
    <t xml:space="preserve"> VERI1</t>
  </si>
  <si>
    <t>MÄAJ1</t>
  </si>
  <si>
    <t xml:space="preserve">VOI1  </t>
  </si>
  <si>
    <t>A</t>
  </si>
  <si>
    <t>B</t>
  </si>
  <si>
    <t>VOI2</t>
  </si>
  <si>
    <t>MÄAJ2</t>
  </si>
  <si>
    <t>VAHI1</t>
  </si>
  <si>
    <t>VERI2</t>
  </si>
  <si>
    <t>3</t>
  </si>
  <si>
    <t>1</t>
  </si>
  <si>
    <t>C</t>
  </si>
  <si>
    <t>D</t>
  </si>
  <si>
    <t>VOI3&amp;AVO1</t>
  </si>
  <si>
    <t>MÄAJ3</t>
  </si>
  <si>
    <t>VERI3</t>
  </si>
  <si>
    <t>AVO2&amp;3</t>
  </si>
  <si>
    <t>1 piste</t>
  </si>
  <si>
    <t>2 piste</t>
  </si>
  <si>
    <t>EH, kts raj1</t>
  </si>
  <si>
    <t>Hyväksytty LT-tulos; kts raj2</t>
  </si>
  <si>
    <t>ERI, kts raj1</t>
  </si>
  <si>
    <t>JVA</t>
  </si>
  <si>
    <t xml:space="preserve"> KVA-A</t>
  </si>
  <si>
    <t>KVA-J</t>
  </si>
  <si>
    <t xml:space="preserve"> KVA-V</t>
  </si>
  <si>
    <t>3 piste</t>
  </si>
  <si>
    <t>Uudet kj-lajitulokset; kts raj3</t>
  </si>
  <si>
    <t>Tavoitepistemäärät</t>
  </si>
  <si>
    <t xml:space="preserve"> pronssi</t>
  </si>
  <si>
    <t xml:space="preserve"> hopea</t>
  </si>
  <si>
    <t>uros, jälkeläisiä</t>
  </si>
  <si>
    <t>min 2 eri nartusta</t>
  </si>
  <si>
    <t>min 3 eri nartusta</t>
  </si>
  <si>
    <t xml:space="preserve"> min 4 eri nartusta</t>
  </si>
  <si>
    <t>uros, max 36 jälk</t>
  </si>
  <si>
    <t xml:space="preserve"> 36 p; max 6 jälk</t>
  </si>
  <si>
    <t>uros, yli 36 jälk</t>
  </si>
  <si>
    <t xml:space="preserve"> 1 p per jälk; max. kts kaava1</t>
  </si>
  <si>
    <t>72 p; max 12 jälk</t>
  </si>
  <si>
    <t>108 p; max 18 jälk</t>
  </si>
  <si>
    <t>2 p per jälk; max. kts kaava 2</t>
  </si>
  <si>
    <t>3 p per jälk; max. kts kaava 3</t>
  </si>
  <si>
    <t>narttu, jälkeläisiä</t>
  </si>
  <si>
    <t xml:space="preserve"> --</t>
  </si>
  <si>
    <t>min 2 eri urosta</t>
  </si>
  <si>
    <t>narttu, max 18 jälk</t>
  </si>
  <si>
    <t xml:space="preserve"> 18 p; max 3 jälkeläistä</t>
  </si>
  <si>
    <t>36 p;max 6 jälkeläistä</t>
  </si>
  <si>
    <t>54 p; max 9 jälk</t>
  </si>
  <si>
    <t xml:space="preserve">narttu, yli 18 jälk </t>
  </si>
  <si>
    <t>1 p per jälk; max. kts kaava 1</t>
  </si>
  <si>
    <t>3 p per ;max. kts kaava 3</t>
  </si>
  <si>
    <t xml:space="preserve">hopea </t>
  </si>
  <si>
    <t>narttu, 19 jälk.</t>
  </si>
  <si>
    <t xml:space="preserve"> 19* 1 p = 19 pist</t>
  </si>
  <si>
    <t xml:space="preserve">uros, 37 jälk. </t>
  </si>
  <si>
    <t>37 * 1 p = 37 pist</t>
  </si>
  <si>
    <t>karkeakarvainen mäyräkoira</t>
  </si>
  <si>
    <t>omistaja(t)</t>
  </si>
  <si>
    <t>(ainakin 1 oltava)</t>
  </si>
  <si>
    <t xml:space="preserve"> - SML:n erottamia</t>
  </si>
  <si>
    <t>EI</t>
  </si>
  <si>
    <t>(kukaan omistajista ei saa olla)</t>
  </si>
  <si>
    <t>(vähintään T)</t>
  </si>
  <si>
    <t xml:space="preserve"> - näyttelypalkinto</t>
  </si>
  <si>
    <t>osoite</t>
  </si>
  <si>
    <t>yhteystiedot</t>
  </si>
  <si>
    <t>koiran vaatimukset/tiedot</t>
  </si>
  <si>
    <t xml:space="preserve"> - rekisterinumero</t>
  </si>
  <si>
    <t>(suomalainen rekkari)</t>
  </si>
  <si>
    <t xml:space="preserve"> - jälkeläisten lkm</t>
  </si>
  <si>
    <t xml:space="preserve"> - haettava kj- palkinto</t>
  </si>
  <si>
    <t>haettavan palkinnon tiedot</t>
  </si>
  <si>
    <t xml:space="preserve"> - vähintään pisteitä</t>
  </si>
  <si>
    <t>uros / narttu</t>
  </si>
  <si>
    <t xml:space="preserve"> - sukupuoli</t>
  </si>
  <si>
    <t xml:space="preserve"> - max. jälkeläistuloksia</t>
  </si>
  <si>
    <t xml:space="preserve">    - pronssi</t>
  </si>
  <si>
    <t xml:space="preserve">    - hopea</t>
  </si>
  <si>
    <t xml:space="preserve">    - kulta</t>
  </si>
  <si>
    <t xml:space="preserve"> -- ilmoitettuja tuloksia</t>
  </si>
  <si>
    <t>jälkeläisten tulokset</t>
  </si>
  <si>
    <t>paras tulos</t>
  </si>
  <si>
    <t>käyttö-pist</t>
  </si>
  <si>
    <t xml:space="preserve"> -- jälkeläis tulospisteet</t>
  </si>
  <si>
    <t xml:space="preserve"> - pentueita</t>
  </si>
  <si>
    <t>(montako eri urosta/narttua)</t>
  </si>
  <si>
    <t xml:space="preserve"> - pentuyhdistelmiä</t>
  </si>
  <si>
    <t xml:space="preserve">FIN40574/04 </t>
  </si>
  <si>
    <t>KÄY-ERI</t>
  </si>
  <si>
    <t>MEJÄ-VOI1</t>
  </si>
  <si>
    <t xml:space="preserve">Kirsikkamäen Otto </t>
  </si>
  <si>
    <t>KÄY-EH</t>
  </si>
  <si>
    <t>Kirsikkamäen Osmo</t>
  </si>
  <si>
    <t>AVO-EH</t>
  </si>
  <si>
    <t>Kirsikkamäen Quella</t>
  </si>
  <si>
    <t>KÄY-H</t>
  </si>
  <si>
    <t>JUN-EH(alle15kk)</t>
  </si>
  <si>
    <t>Kirsikkamäen Quentino</t>
  </si>
  <si>
    <t>max.jälk</t>
  </si>
  <si>
    <t>min.pisteet</t>
  </si>
  <si>
    <t>Kellin Risto</t>
  </si>
  <si>
    <t>Koiran Nimi:</t>
  </si>
  <si>
    <t>Rotu:</t>
  </si>
  <si>
    <t>OK/ei OK</t>
  </si>
  <si>
    <t>(minimivaade, kts säännöt)</t>
  </si>
  <si>
    <t>Jos pentuja max 18</t>
  </si>
  <si>
    <t>Jos pentuja yli 18</t>
  </si>
  <si>
    <t>Valitse x</t>
  </si>
  <si>
    <t>Lähiosoite, 00100 Helsinki</t>
  </si>
  <si>
    <t>risto.jotain@jotain.fi</t>
  </si>
  <si>
    <t>CACIB</t>
  </si>
  <si>
    <t>uros</t>
  </si>
  <si>
    <t>ei</t>
  </si>
  <si>
    <t>Marjukka Toivonen</t>
  </si>
  <si>
    <t>x</t>
  </si>
  <si>
    <t>FI KVA-L</t>
  </si>
  <si>
    <t>Taxgemena Wow Wonda</t>
  </si>
  <si>
    <t>FIN34515/04</t>
  </si>
  <si>
    <t>FI MVA</t>
  </si>
  <si>
    <t>LUTB</t>
  </si>
  <si>
    <t>Taxgemena Will O'Wisp</t>
  </si>
  <si>
    <t>FIN34517/04</t>
  </si>
  <si>
    <t>Taxgemena Waikiki Wanda</t>
  </si>
  <si>
    <t>FIN34516/04</t>
  </si>
  <si>
    <t>EH</t>
  </si>
  <si>
    <t>FI JVA</t>
  </si>
  <si>
    <t>Keski-Maan Joentytär</t>
  </si>
  <si>
    <t>FIN30380/07</t>
  </si>
  <si>
    <t>Mimin Visio</t>
  </si>
  <si>
    <t>lk mäyräkoira</t>
  </si>
  <si>
    <t>FIN21286/00</t>
  </si>
  <si>
    <t>Lähiosoite, 01400 Vantaa</t>
  </si>
  <si>
    <t>oma.sposti@jotain.com</t>
  </si>
  <si>
    <t>(minimivaade, kts. aputaulukko)</t>
  </si>
  <si>
    <t xml:space="preserve">     -- uros</t>
  </si>
  <si>
    <t xml:space="preserve">     -- narttu</t>
  </si>
  <si>
    <t>Minimipisteiden aputaulukko</t>
  </si>
  <si>
    <t>Jos pentuja max. 36</t>
  </si>
  <si>
    <t>Jos pentuja yli 36</t>
  </si>
  <si>
    <t>(max jälk.määrä, kts. aputaulukko)</t>
  </si>
  <si>
    <t>sähköposti</t>
  </si>
  <si>
    <t>(suomalainen rekisterinumero)</t>
  </si>
  <si>
    <t>(monestako eri uroksesta/nartusta)</t>
  </si>
  <si>
    <t>hopea</t>
  </si>
  <si>
    <t>paras käyttötulos</t>
  </si>
  <si>
    <t>rekno</t>
  </si>
  <si>
    <t>Yhteensä</t>
  </si>
  <si>
    <r>
      <t xml:space="preserve">Yksittäisen jälkeläisen </t>
    </r>
    <r>
      <rPr>
        <b/>
        <sz val="11"/>
        <color theme="1"/>
        <rFont val="Arial"/>
        <family val="2"/>
        <scheme val="minor"/>
      </rPr>
      <t>maksimipistemäärä on 12 pistettä</t>
    </r>
    <r>
      <rPr>
        <sz val="11"/>
        <color theme="1"/>
        <rFont val="Arial"/>
        <family val="2"/>
        <scheme val="minor"/>
      </rPr>
      <t>. Yksittäisen jälkeläisen kohdalla</t>
    </r>
  </si>
  <si>
    <r>
      <t xml:space="preserve">Rajoitus 1. </t>
    </r>
    <r>
      <rPr>
        <b/>
        <sz val="11"/>
        <color theme="1"/>
        <rFont val="Arial"/>
        <family val="2"/>
        <scheme val="minor"/>
      </rPr>
      <t>Näyttelytulos</t>
    </r>
    <r>
      <rPr>
        <sz val="11"/>
        <color theme="1"/>
        <rFont val="Arial"/>
        <family val="2"/>
        <scheme val="minor"/>
      </rPr>
      <t xml:space="preserve"> huomioidaan vain, kun se saavutettu koiran ollessa vähintään</t>
    </r>
  </si>
  <si>
    <t>kts. Säännöt-sivulta</t>
  </si>
  <si>
    <t>lisää rivejä tarvittaessa</t>
  </si>
  <si>
    <t>liitä tuloksia vastaavat pisteet taulukkoon</t>
  </si>
  <si>
    <t>Huomioi</t>
  </si>
  <si>
    <t>yhteenlaskun tulisi olla automaattista</t>
  </si>
  <si>
    <r>
      <rPr>
        <b/>
        <sz val="11"/>
        <color theme="1"/>
        <rFont val="Arial"/>
        <family val="2"/>
        <scheme val="minor"/>
      </rPr>
      <t>15 kk vanha</t>
    </r>
    <r>
      <rPr>
        <sz val="11"/>
        <color theme="1"/>
        <rFont val="Arial"/>
        <family val="2"/>
        <scheme val="minor"/>
      </rPr>
      <t xml:space="preserve"> ja koira on saanut </t>
    </r>
    <r>
      <rPr>
        <b/>
        <sz val="11"/>
        <color theme="1"/>
        <rFont val="Arial"/>
        <family val="2"/>
        <scheme val="minor"/>
      </rPr>
      <t>varsinaisia käyttöjalostuspisteitä vähintään 3p</t>
    </r>
    <r>
      <rPr>
        <sz val="11"/>
        <color theme="1"/>
        <rFont val="Arial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</si>
</sst>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B]General"/>
  </numFmts>
  <fonts count="14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rgb="FF000000"/>
      <name val="Calibri"/>
      <family val="2"/>
    </font>
    <font>
      <i/>
      <sz val="10"/>
      <color theme="1"/>
      <name val="Arial"/>
      <family val="2"/>
      <scheme val="minor"/>
    </font>
    <font>
      <u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164" fontId="11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 applyAlignment="1"/>
    <xf numFmtId="1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3" borderId="0" xfId="0" applyFill="1"/>
    <xf numFmtId="1" fontId="1" fillId="0" borderId="0" xfId="0" applyNumberFormat="1" applyFont="1"/>
    <xf numFmtId="1" fontId="8" fillId="0" borderId="0" xfId="0" applyNumberFormat="1" applyFont="1" applyAlignment="1"/>
    <xf numFmtId="0" fontId="1" fillId="0" borderId="0" xfId="0" applyNumberFormat="1" applyFont="1"/>
    <xf numFmtId="0" fontId="8" fillId="0" borderId="0" xfId="0" applyNumberFormat="1" applyFont="1" applyAlignment="1"/>
    <xf numFmtId="0" fontId="0" fillId="0" borderId="0" xfId="0" applyNumberFormat="1" applyFont="1" applyAlignment="1"/>
    <xf numFmtId="0" fontId="8" fillId="2" borderId="0" xfId="0" applyFont="1" applyFill="1" applyAlignment="1"/>
    <xf numFmtId="0" fontId="8" fillId="2" borderId="0" xfId="0" applyNumberFormat="1" applyFont="1" applyFill="1" applyAlignment="1"/>
    <xf numFmtId="1" fontId="8" fillId="2" borderId="0" xfId="0" applyNumberFormat="1" applyFont="1" applyFill="1" applyAlignment="1"/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1"/>
    <xf numFmtId="0" fontId="10" fillId="0" borderId="0" xfId="0" applyFont="1"/>
    <xf numFmtId="1" fontId="0" fillId="0" borderId="0" xfId="0" applyNumberFormat="1"/>
    <xf numFmtId="0" fontId="0" fillId="0" borderId="0" xfId="0" applyFont="1" applyBorder="1"/>
    <xf numFmtId="0" fontId="3" fillId="0" borderId="0" xfId="0" applyFont="1" applyBorder="1"/>
    <xf numFmtId="1" fontId="0" fillId="0" borderId="0" xfId="0" applyNumberFormat="1" applyBorder="1"/>
    <xf numFmtId="20" fontId="0" fillId="0" borderId="0" xfId="0" applyNumberFormat="1"/>
    <xf numFmtId="0" fontId="8" fillId="0" borderId="0" xfId="0" applyFont="1"/>
    <xf numFmtId="0" fontId="0" fillId="4" borderId="2" xfId="0" applyFill="1" applyBorder="1"/>
    <xf numFmtId="0" fontId="0" fillId="4" borderId="3" xfId="0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8" fillId="5" borderId="4" xfId="0" applyFont="1" applyFill="1" applyBorder="1"/>
    <xf numFmtId="0" fontId="8" fillId="5" borderId="5" xfId="0" applyFont="1" applyFill="1" applyBorder="1"/>
    <xf numFmtId="0" fontId="0" fillId="6" borderId="2" xfId="0" applyFill="1" applyBorder="1"/>
    <xf numFmtId="0" fontId="0" fillId="6" borderId="3" xfId="0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8" fillId="7" borderId="4" xfId="0" applyFont="1" applyFill="1" applyBorder="1"/>
    <xf numFmtId="0" fontId="8" fillId="7" borderId="5" xfId="0" applyFont="1" applyFill="1" applyBorder="1"/>
    <xf numFmtId="0" fontId="8" fillId="5" borderId="6" xfId="0" applyFont="1" applyFill="1" applyBorder="1"/>
    <xf numFmtId="0" fontId="8" fillId="5" borderId="7" xfId="0" applyFont="1" applyFill="1" applyBorder="1"/>
    <xf numFmtId="1" fontId="8" fillId="7" borderId="4" xfId="0" applyNumberFormat="1" applyFont="1" applyFill="1" applyBorder="1"/>
    <xf numFmtId="1" fontId="8" fillId="7" borderId="5" xfId="0" applyNumberFormat="1" applyFont="1" applyFill="1" applyBorder="1"/>
    <xf numFmtId="1" fontId="8" fillId="7" borderId="6" xfId="0" applyNumberFormat="1" applyFont="1" applyFill="1" applyBorder="1"/>
    <xf numFmtId="1" fontId="8" fillId="7" borderId="7" xfId="0" applyNumberFormat="1" applyFont="1" applyFill="1" applyBorder="1"/>
    <xf numFmtId="0" fontId="12" fillId="4" borderId="4" xfId="0" applyFont="1" applyFill="1" applyBorder="1"/>
    <xf numFmtId="0" fontId="12" fillId="4" borderId="5" xfId="0" applyFont="1" applyFill="1" applyBorder="1"/>
    <xf numFmtId="0" fontId="12" fillId="4" borderId="6" xfId="0" applyFont="1" applyFill="1" applyBorder="1"/>
    <xf numFmtId="0" fontId="12" fillId="4" borderId="7" xfId="0" applyFont="1" applyFill="1" applyBorder="1"/>
    <xf numFmtId="1" fontId="8" fillId="6" borderId="4" xfId="0" applyNumberFormat="1" applyFont="1" applyFill="1" applyBorder="1"/>
    <xf numFmtId="1" fontId="8" fillId="6" borderId="5" xfId="0" applyNumberFormat="1" applyFont="1" applyFill="1" applyBorder="1"/>
    <xf numFmtId="1" fontId="8" fillId="6" borderId="6" xfId="0" applyNumberFormat="1" applyFont="1" applyFill="1" applyBorder="1"/>
    <xf numFmtId="1" fontId="8" fillId="6" borderId="7" xfId="0" applyNumberFormat="1" applyFont="1" applyFill="1" applyBorder="1"/>
    <xf numFmtId="0" fontId="0" fillId="0" borderId="8" xfId="0" applyBorder="1"/>
    <xf numFmtId="0" fontId="0" fillId="0" borderId="8" xfId="0" applyNumberFormat="1" applyFont="1" applyBorder="1" applyAlignment="1"/>
    <xf numFmtId="0" fontId="0" fillId="0" borderId="9" xfId="0" applyBorder="1"/>
    <xf numFmtId="0" fontId="9" fillId="0" borderId="9" xfId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</cellXfs>
  <cellStyles count="3">
    <cellStyle name="Excel Built-in Normal" xfId="2"/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P-Pohjola">
      <a:dk1>
        <a:sysClr val="windowText" lastClr="000000"/>
      </a:dk1>
      <a:lt1>
        <a:sysClr val="window" lastClr="FFFFFF"/>
      </a:lt1>
      <a:dk2>
        <a:srgbClr val="464646"/>
      </a:dk2>
      <a:lt2>
        <a:srgbClr val="EEECE1"/>
      </a:lt2>
      <a:accent1>
        <a:srgbClr val="FF6A10"/>
      </a:accent1>
      <a:accent2>
        <a:srgbClr val="C8C8C8"/>
      </a:accent2>
      <a:accent3>
        <a:srgbClr val="646464"/>
      </a:accent3>
      <a:accent4>
        <a:srgbClr val="FDA53B"/>
      </a:accent4>
      <a:accent5>
        <a:srgbClr val="E6DFCE"/>
      </a:accent5>
      <a:accent6>
        <a:srgbClr val="969696"/>
      </a:accent6>
      <a:hlink>
        <a:srgbClr val="003366"/>
      </a:hlink>
      <a:folHlink>
        <a:srgbClr val="464646"/>
      </a:folHlink>
    </a:clrScheme>
    <a:fontScheme name="OP-Pohjol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ma.sposti@jotai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1"/>
  <sheetViews>
    <sheetView topLeftCell="A22" zoomScaleNormal="100" workbookViewId="0">
      <selection activeCell="F44" sqref="F44"/>
    </sheetView>
  </sheetViews>
  <sheetFormatPr defaultRowHeight="13.8" x14ac:dyDescent="0.25"/>
  <cols>
    <col min="1" max="1" width="5.5" customWidth="1"/>
    <col min="2" max="2" width="4.19921875" customWidth="1"/>
    <col min="3" max="3" width="19.59765625" customWidth="1"/>
    <col min="4" max="4" width="10.8984375" customWidth="1"/>
    <col min="6" max="6" width="12.69921875" customWidth="1"/>
    <col min="7" max="7" width="12.8984375" customWidth="1"/>
    <col min="8" max="8" width="8" customWidth="1"/>
    <col min="9" max="9" width="7.59765625" customWidth="1"/>
    <col min="10" max="10" width="6.59765625" customWidth="1"/>
    <col min="11" max="11" width="6.09765625" customWidth="1"/>
    <col min="12" max="12" width="5.3984375" customWidth="1"/>
  </cols>
  <sheetData>
    <row r="2" spans="2:6" ht="17.399999999999999" x14ac:dyDescent="0.3">
      <c r="B2" s="7" t="s">
        <v>22</v>
      </c>
    </row>
    <row r="4" spans="2:6" x14ac:dyDescent="0.25">
      <c r="B4" t="s">
        <v>16</v>
      </c>
    </row>
    <row r="6" spans="2:6" x14ac:dyDescent="0.25">
      <c r="B6" s="9" t="s">
        <v>192</v>
      </c>
      <c r="F6" s="4" t="s">
        <v>193</v>
      </c>
    </row>
    <row r="7" spans="2:6" x14ac:dyDescent="0.25">
      <c r="B7" s="9"/>
      <c r="C7" s="69"/>
      <c r="D7" s="69"/>
      <c r="F7" s="69"/>
    </row>
    <row r="8" spans="2:6" x14ac:dyDescent="0.25">
      <c r="B8" s="9"/>
    </row>
    <row r="9" spans="2:6" x14ac:dyDescent="0.25">
      <c r="B9" t="s">
        <v>17</v>
      </c>
      <c r="C9" s="4" t="s">
        <v>148</v>
      </c>
      <c r="D9" s="70"/>
      <c r="E9" s="69"/>
    </row>
    <row r="10" spans="2:6" x14ac:dyDescent="0.25">
      <c r="C10" t="s">
        <v>155</v>
      </c>
      <c r="D10" s="71"/>
      <c r="E10" s="71"/>
    </row>
    <row r="11" spans="2:6" x14ac:dyDescent="0.25">
      <c r="C11" t="s">
        <v>231</v>
      </c>
      <c r="D11" s="72"/>
      <c r="E11" s="71"/>
    </row>
    <row r="12" spans="2:6" x14ac:dyDescent="0.25">
      <c r="D12" s="6" t="s">
        <v>194</v>
      </c>
    </row>
    <row r="13" spans="2:6" x14ac:dyDescent="0.25">
      <c r="C13" t="s">
        <v>18</v>
      </c>
      <c r="D13" s="69"/>
      <c r="E13" t="s">
        <v>149</v>
      </c>
    </row>
    <row r="14" spans="2:6" x14ac:dyDescent="0.25">
      <c r="C14" t="s">
        <v>150</v>
      </c>
      <c r="D14" s="73"/>
      <c r="E14" t="s">
        <v>152</v>
      </c>
    </row>
    <row r="16" spans="2:6" x14ac:dyDescent="0.25">
      <c r="B16" t="s">
        <v>19</v>
      </c>
      <c r="C16" s="4" t="s">
        <v>157</v>
      </c>
    </row>
    <row r="17" spans="2:12" x14ac:dyDescent="0.25">
      <c r="C17" t="s">
        <v>158</v>
      </c>
      <c r="D17" s="70"/>
      <c r="E17" t="s">
        <v>232</v>
      </c>
    </row>
    <row r="18" spans="2:12" x14ac:dyDescent="0.25">
      <c r="C18" t="s">
        <v>165</v>
      </c>
      <c r="D18" s="71"/>
      <c r="E18" t="s">
        <v>164</v>
      </c>
    </row>
    <row r="19" spans="2:12" x14ac:dyDescent="0.25">
      <c r="C19" t="s">
        <v>154</v>
      </c>
      <c r="D19" s="71"/>
      <c r="E19" t="s">
        <v>153</v>
      </c>
    </row>
    <row r="20" spans="2:12" x14ac:dyDescent="0.25">
      <c r="C20" t="s">
        <v>175</v>
      </c>
      <c r="D20" s="74"/>
    </row>
    <row r="21" spans="2:12" ht="14.4" thickBot="1" x14ac:dyDescent="0.3">
      <c r="C21" t="s">
        <v>177</v>
      </c>
      <c r="D21" s="74"/>
      <c r="E21" t="s">
        <v>233</v>
      </c>
      <c r="H21" s="37" t="s">
        <v>227</v>
      </c>
    </row>
    <row r="22" spans="2:12" x14ac:dyDescent="0.25">
      <c r="C22" t="s">
        <v>160</v>
      </c>
      <c r="D22" s="75">
        <v>19</v>
      </c>
      <c r="H22" s="43" t="s">
        <v>202</v>
      </c>
      <c r="I22" s="44"/>
      <c r="J22" s="51" t="s">
        <v>202</v>
      </c>
      <c r="K22" s="52"/>
    </row>
    <row r="23" spans="2:12" x14ac:dyDescent="0.25">
      <c r="E23" s="4"/>
      <c r="H23" s="45" t="s">
        <v>228</v>
      </c>
      <c r="I23" s="46"/>
      <c r="J23" s="53" t="s">
        <v>229</v>
      </c>
      <c r="K23" s="54"/>
    </row>
    <row r="24" spans="2:12" x14ac:dyDescent="0.25">
      <c r="B24" s="4" t="s">
        <v>20</v>
      </c>
      <c r="C24" s="4" t="s">
        <v>162</v>
      </c>
      <c r="E24" s="34"/>
      <c r="H24" s="45" t="s">
        <v>190</v>
      </c>
      <c r="I24" s="46" t="s">
        <v>189</v>
      </c>
      <c r="J24" s="53" t="s">
        <v>190</v>
      </c>
      <c r="K24" s="54" t="s">
        <v>189</v>
      </c>
    </row>
    <row r="25" spans="2:12" x14ac:dyDescent="0.25">
      <c r="B25" t="s">
        <v>9</v>
      </c>
      <c r="C25" t="s">
        <v>161</v>
      </c>
      <c r="D25" t="s">
        <v>198</v>
      </c>
      <c r="E25" s="34"/>
      <c r="H25" s="45">
        <v>36</v>
      </c>
      <c r="I25" s="46">
        <v>6</v>
      </c>
      <c r="J25" s="57">
        <f>D22*1</f>
        <v>19</v>
      </c>
      <c r="K25" s="58">
        <f>_xlfn.CEILING.PRECISE(D22/6)</f>
        <v>4</v>
      </c>
      <c r="L25" s="77" t="s">
        <v>23</v>
      </c>
    </row>
    <row r="26" spans="2:12" ht="14.4" x14ac:dyDescent="0.3">
      <c r="C26" s="11" t="s">
        <v>167</v>
      </c>
      <c r="D26" s="6"/>
      <c r="E26" s="35"/>
      <c r="F26" s="3"/>
      <c r="H26" s="45">
        <v>72</v>
      </c>
      <c r="I26" s="46">
        <v>12</v>
      </c>
      <c r="J26" s="57">
        <f>D22*2</f>
        <v>38</v>
      </c>
      <c r="K26" s="58">
        <f>_xlfn.CEILING.PRECISE(D22/3)</f>
        <v>7</v>
      </c>
      <c r="L26" s="77" t="s">
        <v>234</v>
      </c>
    </row>
    <row r="27" spans="2:12" ht="15" thickBot="1" x14ac:dyDescent="0.35">
      <c r="C27" s="11" t="s">
        <v>168</v>
      </c>
      <c r="D27" s="6"/>
      <c r="E27" s="35"/>
      <c r="F27" s="3"/>
      <c r="H27" s="55">
        <v>108</v>
      </c>
      <c r="I27" s="56">
        <v>18</v>
      </c>
      <c r="J27" s="59">
        <f>D22*3</f>
        <v>57</v>
      </c>
      <c r="K27" s="60">
        <f>_xlfn.CEILING.PRECISE(D22/2)</f>
        <v>10</v>
      </c>
      <c r="L27" s="77" t="s">
        <v>24</v>
      </c>
    </row>
    <row r="28" spans="2:12" ht="14.4" x14ac:dyDescent="0.3">
      <c r="C28" s="11" t="s">
        <v>169</v>
      </c>
      <c r="D28" s="6"/>
      <c r="E28" s="35"/>
      <c r="F28" s="3"/>
      <c r="G28" s="33"/>
      <c r="H28" s="39" t="s">
        <v>0</v>
      </c>
      <c r="I28" s="40"/>
      <c r="J28" s="47" t="s">
        <v>0</v>
      </c>
      <c r="K28" s="48"/>
    </row>
    <row r="29" spans="2:12" x14ac:dyDescent="0.25">
      <c r="C29" t="s">
        <v>163</v>
      </c>
      <c r="D29" s="73"/>
      <c r="E29" s="11" t="s">
        <v>224</v>
      </c>
      <c r="H29" s="41" t="s">
        <v>196</v>
      </c>
      <c r="I29" s="42"/>
      <c r="J29" s="49" t="s">
        <v>197</v>
      </c>
      <c r="K29" s="50"/>
    </row>
    <row r="30" spans="2:12" x14ac:dyDescent="0.25">
      <c r="C30" s="11" t="s">
        <v>174</v>
      </c>
      <c r="D30" s="74"/>
      <c r="E30" s="11"/>
      <c r="H30" s="41" t="s">
        <v>190</v>
      </c>
      <c r="I30" s="42" t="s">
        <v>189</v>
      </c>
      <c r="J30" s="49" t="s">
        <v>190</v>
      </c>
      <c r="K30" s="50" t="s">
        <v>189</v>
      </c>
    </row>
    <row r="31" spans="2:12" x14ac:dyDescent="0.25">
      <c r="C31" t="s">
        <v>166</v>
      </c>
      <c r="D31" s="75"/>
      <c r="E31" s="11" t="s">
        <v>230</v>
      </c>
      <c r="G31" s="76"/>
      <c r="H31" s="61">
        <v>18</v>
      </c>
      <c r="I31" s="62">
        <v>3</v>
      </c>
      <c r="J31" s="65">
        <f>D22*1</f>
        <v>19</v>
      </c>
      <c r="K31" s="66">
        <f>_xlfn.CEILING.PRECISE(D22/6)</f>
        <v>4</v>
      </c>
      <c r="L31" s="77" t="s">
        <v>23</v>
      </c>
    </row>
    <row r="32" spans="2:12" x14ac:dyDescent="0.25">
      <c r="C32" s="11" t="s">
        <v>170</v>
      </c>
      <c r="D32" s="74"/>
      <c r="G32" s="76"/>
      <c r="H32" s="61">
        <v>36</v>
      </c>
      <c r="I32" s="62">
        <v>6</v>
      </c>
      <c r="J32" s="65">
        <f>D22*2</f>
        <v>38</v>
      </c>
      <c r="K32" s="66">
        <f>_xlfn.CEILING.PRECISE(D22/3)</f>
        <v>7</v>
      </c>
      <c r="L32" s="77" t="s">
        <v>234</v>
      </c>
    </row>
    <row r="33" spans="2:12" ht="14.4" thickBot="1" x14ac:dyDescent="0.3">
      <c r="G33" s="76"/>
      <c r="H33" s="63">
        <v>54</v>
      </c>
      <c r="I33" s="64">
        <v>9</v>
      </c>
      <c r="J33" s="67">
        <f>D22*3</f>
        <v>57</v>
      </c>
      <c r="K33" s="68">
        <f>_xlfn.CEILING.PRECISE(D22/2)</f>
        <v>10</v>
      </c>
      <c r="L33" s="77" t="s">
        <v>24</v>
      </c>
    </row>
    <row r="34" spans="2:12" x14ac:dyDescent="0.25">
      <c r="B34" t="s">
        <v>21</v>
      </c>
      <c r="C34" s="11" t="s">
        <v>171</v>
      </c>
    </row>
    <row r="35" spans="2:12" x14ac:dyDescent="0.25">
      <c r="H35" t="s">
        <v>240</v>
      </c>
    </row>
    <row r="36" spans="2:12" x14ac:dyDescent="0.25">
      <c r="B36" s="12"/>
      <c r="C36" s="26" t="s">
        <v>1</v>
      </c>
      <c r="D36" s="26"/>
      <c r="E36" s="26" t="s">
        <v>236</v>
      </c>
      <c r="F36" s="29" t="s">
        <v>235</v>
      </c>
      <c r="G36" s="26" t="s">
        <v>2</v>
      </c>
      <c r="H36" s="27" t="s">
        <v>173</v>
      </c>
      <c r="I36" s="28" t="s">
        <v>7</v>
      </c>
      <c r="J36" s="26" t="s">
        <v>3</v>
      </c>
      <c r="K36" s="26" t="s">
        <v>4</v>
      </c>
      <c r="L36" s="26" t="s">
        <v>6</v>
      </c>
    </row>
    <row r="37" spans="2:12" x14ac:dyDescent="0.25">
      <c r="B37" s="10">
        <v>1</v>
      </c>
      <c r="C37" s="30"/>
      <c r="D37" s="1"/>
      <c r="E37" s="10"/>
      <c r="G37" s="10"/>
      <c r="H37" s="24"/>
      <c r="I37" s="22"/>
      <c r="J37" s="10"/>
      <c r="K37" s="10"/>
      <c r="L37" s="21">
        <f>H37+I37+J37+K37</f>
        <v>0</v>
      </c>
    </row>
    <row r="38" spans="2:12" x14ac:dyDescent="0.25">
      <c r="B38" s="10">
        <f>B37+1</f>
        <v>2</v>
      </c>
      <c r="C38" s="30"/>
      <c r="D38" s="1"/>
      <c r="G38" s="10"/>
      <c r="H38" s="24"/>
      <c r="I38" s="22"/>
      <c r="J38" s="10"/>
      <c r="K38" s="10"/>
      <c r="L38" s="21">
        <f t="shared" ref="L38:L40" si="0">H38+I38+J38+K38</f>
        <v>0</v>
      </c>
    </row>
    <row r="39" spans="2:12" x14ac:dyDescent="0.25">
      <c r="B39" s="10">
        <f t="shared" ref="B39:B49" si="1">B38+1</f>
        <v>3</v>
      </c>
      <c r="C39" s="30"/>
      <c r="D39" s="1"/>
      <c r="E39" s="1"/>
      <c r="G39" s="10"/>
      <c r="H39" s="23"/>
      <c r="I39" s="21"/>
      <c r="J39" s="1"/>
      <c r="K39" s="1"/>
      <c r="L39" s="21">
        <f t="shared" si="0"/>
        <v>0</v>
      </c>
    </row>
    <row r="40" spans="2:12" x14ac:dyDescent="0.25">
      <c r="B40" s="10">
        <f t="shared" si="1"/>
        <v>4</v>
      </c>
      <c r="C40" s="30"/>
      <c r="D40" s="1"/>
      <c r="E40" s="1"/>
      <c r="G40" s="10"/>
      <c r="H40" s="24"/>
      <c r="I40" s="22"/>
      <c r="J40" s="10"/>
      <c r="K40" s="10"/>
      <c r="L40" s="21">
        <f t="shared" si="0"/>
        <v>0</v>
      </c>
    </row>
    <row r="41" spans="2:12" x14ac:dyDescent="0.25">
      <c r="B41" s="10">
        <f t="shared" si="1"/>
        <v>5</v>
      </c>
      <c r="C41" s="30"/>
      <c r="E41" s="1"/>
      <c r="G41" s="10"/>
      <c r="H41" s="23"/>
      <c r="I41" s="22"/>
      <c r="J41" s="1"/>
      <c r="K41" s="1"/>
    </row>
    <row r="42" spans="2:12" x14ac:dyDescent="0.25">
      <c r="B42" s="10">
        <f t="shared" si="1"/>
        <v>6</v>
      </c>
      <c r="C42" s="30"/>
      <c r="D42" s="1"/>
      <c r="E42" s="1"/>
      <c r="G42" s="1"/>
      <c r="H42" s="23"/>
      <c r="I42" s="21"/>
      <c r="J42" s="1"/>
      <c r="K42" s="1"/>
      <c r="L42" s="1"/>
    </row>
    <row r="43" spans="2:12" x14ac:dyDescent="0.25">
      <c r="B43" s="10"/>
      <c r="C43" s="30"/>
      <c r="D43" s="1"/>
      <c r="E43" s="1"/>
      <c r="G43" s="1"/>
      <c r="H43" s="23"/>
      <c r="I43" s="21"/>
      <c r="J43" s="1"/>
      <c r="K43" s="1"/>
      <c r="L43" s="1"/>
    </row>
    <row r="44" spans="2:12" x14ac:dyDescent="0.25">
      <c r="B44" s="10"/>
      <c r="C44" s="30"/>
      <c r="D44" s="1"/>
      <c r="E44" s="1"/>
      <c r="G44" s="1"/>
      <c r="H44" s="23"/>
      <c r="I44" s="21"/>
      <c r="J44" s="1"/>
      <c r="K44" s="1"/>
      <c r="L44" s="1"/>
    </row>
    <row r="45" spans="2:12" x14ac:dyDescent="0.25">
      <c r="B45" s="10"/>
      <c r="C45" t="s">
        <v>243</v>
      </c>
      <c r="D45" s="1"/>
      <c r="E45" s="1"/>
      <c r="G45" s="1"/>
      <c r="H45" s="23"/>
      <c r="I45" s="21"/>
      <c r="J45" s="9" t="s">
        <v>237</v>
      </c>
      <c r="K45" s="1"/>
      <c r="L45" s="9">
        <f>SUM(L37:L44)</f>
        <v>0</v>
      </c>
    </row>
    <row r="46" spans="2:12" x14ac:dyDescent="0.25">
      <c r="B46" s="10"/>
      <c r="C46" s="77" t="s">
        <v>241</v>
      </c>
      <c r="D46" s="1"/>
      <c r="E46" s="1"/>
      <c r="G46" s="2"/>
      <c r="H46" s="23"/>
      <c r="I46" s="21"/>
      <c r="J46" s="1"/>
      <c r="K46" s="1"/>
      <c r="L46" s="1"/>
    </row>
    <row r="47" spans="2:12" x14ac:dyDescent="0.25">
      <c r="B47" s="10"/>
      <c r="C47" s="77" t="s">
        <v>242</v>
      </c>
      <c r="D47" s="1"/>
      <c r="E47" s="1"/>
      <c r="F47" s="1"/>
      <c r="G47" s="23"/>
      <c r="H47" s="21"/>
      <c r="I47" s="1"/>
      <c r="J47" s="1"/>
      <c r="L47" s="1"/>
    </row>
    <row r="48" spans="2:12" x14ac:dyDescent="0.25">
      <c r="B48" s="10"/>
      <c r="C48" s="77" t="s">
        <v>244</v>
      </c>
      <c r="D48" s="1"/>
      <c r="E48" s="1"/>
      <c r="F48" s="1"/>
      <c r="G48" s="23"/>
      <c r="H48" s="21"/>
      <c r="I48" s="1"/>
      <c r="J48" s="1"/>
      <c r="K48" s="1"/>
      <c r="L48" s="1"/>
    </row>
    <row r="49" spans="2:12" x14ac:dyDescent="0.25">
      <c r="B49" s="10"/>
      <c r="C49" s="30"/>
      <c r="D49" s="1"/>
      <c r="E49" s="1"/>
      <c r="F49" s="1"/>
      <c r="G49" s="23"/>
      <c r="H49" s="21"/>
      <c r="I49" s="1"/>
      <c r="J49" s="1"/>
      <c r="K49" s="1"/>
      <c r="L49" s="1"/>
    </row>
    <row r="50" spans="2:12" x14ac:dyDescent="0.25">
      <c r="B50" s="10"/>
      <c r="C50" s="30"/>
      <c r="D50" s="1"/>
      <c r="E50" s="1"/>
      <c r="F50" s="1"/>
      <c r="G50" s="23"/>
      <c r="H50" s="21"/>
      <c r="I50" s="1"/>
      <c r="J50" s="1"/>
      <c r="K50" s="1"/>
    </row>
    <row r="51" spans="2:12" x14ac:dyDescent="0.25">
      <c r="L51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4"/>
  <sheetViews>
    <sheetView topLeftCell="A28" zoomScaleNormal="100" workbookViewId="0">
      <selection activeCell="J44" sqref="J44"/>
    </sheetView>
  </sheetViews>
  <sheetFormatPr defaultRowHeight="13.8" x14ac:dyDescent="0.25"/>
  <cols>
    <col min="1" max="1" width="5.5" customWidth="1"/>
    <col min="2" max="2" width="4.19921875" customWidth="1"/>
    <col min="3" max="3" width="19.59765625" customWidth="1"/>
    <col min="4" max="4" width="10.8984375" customWidth="1"/>
    <col min="5" max="5" width="10.69921875" customWidth="1"/>
    <col min="6" max="6" width="12.69921875" customWidth="1"/>
    <col min="7" max="7" width="12.8984375" customWidth="1"/>
    <col min="8" max="8" width="8" customWidth="1"/>
    <col min="9" max="9" width="9.09765625" customWidth="1"/>
    <col min="10" max="10" width="8.69921875" customWidth="1"/>
    <col min="11" max="11" width="6.09765625" customWidth="1"/>
    <col min="12" max="12" width="5.3984375" customWidth="1"/>
  </cols>
  <sheetData>
    <row r="2" spans="2:12" ht="17.399999999999999" x14ac:dyDescent="0.3">
      <c r="B2" s="7" t="s">
        <v>22</v>
      </c>
    </row>
    <row r="4" spans="2:12" x14ac:dyDescent="0.25">
      <c r="B4" t="s">
        <v>16</v>
      </c>
    </row>
    <row r="6" spans="2:12" x14ac:dyDescent="0.25">
      <c r="B6" s="9" t="s">
        <v>192</v>
      </c>
      <c r="F6" s="4" t="s">
        <v>193</v>
      </c>
    </row>
    <row r="7" spans="2:12" x14ac:dyDescent="0.25">
      <c r="B7" s="9"/>
      <c r="C7" t="s">
        <v>219</v>
      </c>
      <c r="F7" t="s">
        <v>220</v>
      </c>
    </row>
    <row r="8" spans="2:12" x14ac:dyDescent="0.25">
      <c r="B8" s="9"/>
    </row>
    <row r="9" spans="2:12" x14ac:dyDescent="0.25">
      <c r="B9" t="s">
        <v>17</v>
      </c>
      <c r="C9" s="4" t="s">
        <v>148</v>
      </c>
      <c r="D9" s="25" t="s">
        <v>204</v>
      </c>
    </row>
    <row r="10" spans="2:12" x14ac:dyDescent="0.25">
      <c r="C10" t="s">
        <v>155</v>
      </c>
      <c r="D10" t="s">
        <v>222</v>
      </c>
    </row>
    <row r="11" spans="2:12" x14ac:dyDescent="0.25">
      <c r="C11" t="s">
        <v>156</v>
      </c>
      <c r="D11" s="31" t="s">
        <v>223</v>
      </c>
    </row>
    <row r="12" spans="2:12" x14ac:dyDescent="0.25">
      <c r="D12" t="s">
        <v>194</v>
      </c>
    </row>
    <row r="13" spans="2:12" x14ac:dyDescent="0.25">
      <c r="C13" t="s">
        <v>18</v>
      </c>
      <c r="D13" s="6">
        <v>1</v>
      </c>
      <c r="E13" t="s">
        <v>149</v>
      </c>
    </row>
    <row r="14" spans="2:12" x14ac:dyDescent="0.25">
      <c r="C14" t="s">
        <v>150</v>
      </c>
      <c r="D14" s="6" t="s">
        <v>203</v>
      </c>
      <c r="E14" t="s">
        <v>152</v>
      </c>
    </row>
    <row r="16" spans="2:12" x14ac:dyDescent="0.25">
      <c r="B16" t="s">
        <v>19</v>
      </c>
      <c r="C16" s="4" t="s">
        <v>157</v>
      </c>
      <c r="L16" s="38"/>
    </row>
    <row r="17" spans="2:12" x14ac:dyDescent="0.25">
      <c r="C17" t="s">
        <v>158</v>
      </c>
      <c r="D17" s="25" t="s">
        <v>221</v>
      </c>
      <c r="E17" t="s">
        <v>159</v>
      </c>
      <c r="L17" s="38"/>
    </row>
    <row r="18" spans="2:12" x14ac:dyDescent="0.25">
      <c r="C18" t="s">
        <v>165</v>
      </c>
      <c r="D18" t="s">
        <v>202</v>
      </c>
    </row>
    <row r="19" spans="2:12" x14ac:dyDescent="0.25">
      <c r="C19" t="s">
        <v>226</v>
      </c>
    </row>
    <row r="20" spans="2:12" x14ac:dyDescent="0.25">
      <c r="C20" t="s">
        <v>225</v>
      </c>
      <c r="D20" s="6" t="s">
        <v>205</v>
      </c>
      <c r="H20" s="38"/>
    </row>
    <row r="21" spans="2:12" x14ac:dyDescent="0.25">
      <c r="C21" t="s">
        <v>154</v>
      </c>
      <c r="D21" t="s">
        <v>201</v>
      </c>
      <c r="E21" t="s">
        <v>153</v>
      </c>
      <c r="I21" s="38"/>
      <c r="J21" s="38"/>
    </row>
    <row r="22" spans="2:12" x14ac:dyDescent="0.25">
      <c r="C22" t="s">
        <v>175</v>
      </c>
      <c r="D22" s="6">
        <v>4</v>
      </c>
    </row>
    <row r="23" spans="2:12" ht="14.4" thickBot="1" x14ac:dyDescent="0.3">
      <c r="C23" t="s">
        <v>177</v>
      </c>
      <c r="D23" s="6">
        <v>4</v>
      </c>
      <c r="E23" t="s">
        <v>176</v>
      </c>
      <c r="H23" s="37" t="s">
        <v>227</v>
      </c>
    </row>
    <row r="24" spans="2:12" x14ac:dyDescent="0.25">
      <c r="C24" t="s">
        <v>160</v>
      </c>
      <c r="D24" s="6">
        <v>24</v>
      </c>
      <c r="H24" s="43" t="s">
        <v>202</v>
      </c>
      <c r="I24" s="44"/>
      <c r="J24" s="51" t="s">
        <v>202</v>
      </c>
      <c r="K24" s="52"/>
    </row>
    <row r="25" spans="2:12" x14ac:dyDescent="0.25">
      <c r="E25" s="4"/>
      <c r="H25" s="45" t="s">
        <v>228</v>
      </c>
      <c r="I25" s="46"/>
      <c r="J25" s="53" t="s">
        <v>229</v>
      </c>
      <c r="K25" s="54"/>
    </row>
    <row r="26" spans="2:12" x14ac:dyDescent="0.25">
      <c r="B26" s="4" t="s">
        <v>20</v>
      </c>
      <c r="C26" s="4" t="s">
        <v>162</v>
      </c>
      <c r="E26" s="34"/>
      <c r="F26" s="34"/>
      <c r="G26" s="34"/>
      <c r="H26" s="45" t="s">
        <v>190</v>
      </c>
      <c r="I26" s="46" t="s">
        <v>189</v>
      </c>
      <c r="J26" s="53" t="s">
        <v>190</v>
      </c>
      <c r="K26" s="54" t="s">
        <v>189</v>
      </c>
    </row>
    <row r="27" spans="2:12" x14ac:dyDescent="0.25">
      <c r="B27" t="s">
        <v>9</v>
      </c>
      <c r="C27" t="s">
        <v>161</v>
      </c>
      <c r="D27" t="s">
        <v>198</v>
      </c>
      <c r="E27" s="34"/>
      <c r="F27" s="34"/>
      <c r="G27" s="34"/>
      <c r="H27" s="45">
        <v>36</v>
      </c>
      <c r="I27" s="46">
        <v>6</v>
      </c>
      <c r="J27" s="57">
        <f>D24*1</f>
        <v>24</v>
      </c>
      <c r="K27" s="58">
        <f>_xlfn.CEILING.PRECISE(D24/6)</f>
        <v>4</v>
      </c>
    </row>
    <row r="28" spans="2:12" ht="14.4" x14ac:dyDescent="0.3">
      <c r="C28" s="11" t="s">
        <v>167</v>
      </c>
      <c r="D28" s="6" t="s">
        <v>205</v>
      </c>
      <c r="E28" s="35"/>
      <c r="F28" s="35"/>
      <c r="G28" s="36"/>
      <c r="H28" s="45">
        <v>72</v>
      </c>
      <c r="I28" s="46">
        <v>12</v>
      </c>
      <c r="J28" s="57">
        <f>D24*2</f>
        <v>48</v>
      </c>
      <c r="K28" s="58">
        <f>_xlfn.CEILING.PRECISE(D24/3)</f>
        <v>8</v>
      </c>
    </row>
    <row r="29" spans="2:12" ht="15" thickBot="1" x14ac:dyDescent="0.35">
      <c r="C29" s="11" t="s">
        <v>168</v>
      </c>
      <c r="D29" s="6"/>
      <c r="E29" s="35"/>
      <c r="F29" s="35"/>
      <c r="G29" s="36"/>
      <c r="H29" s="55">
        <v>108</v>
      </c>
      <c r="I29" s="56">
        <v>18</v>
      </c>
      <c r="J29" s="59">
        <f>D24*3</f>
        <v>72</v>
      </c>
      <c r="K29" s="60">
        <f>_xlfn.CEILING.PRECISE(D24/2)</f>
        <v>12</v>
      </c>
    </row>
    <row r="30" spans="2:12" ht="14.4" x14ac:dyDescent="0.3">
      <c r="C30" s="11" t="s">
        <v>169</v>
      </c>
      <c r="D30" s="6"/>
      <c r="E30" s="35"/>
      <c r="F30" s="35"/>
      <c r="G30" s="36"/>
      <c r="H30" s="39" t="s">
        <v>0</v>
      </c>
      <c r="I30" s="40"/>
      <c r="J30" s="47" t="s">
        <v>0</v>
      </c>
      <c r="K30" s="48"/>
    </row>
    <row r="31" spans="2:12" x14ac:dyDescent="0.25">
      <c r="C31" t="s">
        <v>163</v>
      </c>
      <c r="D31" s="6">
        <v>36</v>
      </c>
      <c r="E31" s="11" t="s">
        <v>224</v>
      </c>
      <c r="H31" s="41" t="s">
        <v>196</v>
      </c>
      <c r="I31" s="42"/>
      <c r="J31" s="49" t="s">
        <v>197</v>
      </c>
      <c r="K31" s="50"/>
    </row>
    <row r="32" spans="2:12" x14ac:dyDescent="0.25">
      <c r="C32" s="11" t="s">
        <v>174</v>
      </c>
      <c r="D32" s="6">
        <v>36</v>
      </c>
      <c r="E32" s="11"/>
      <c r="H32" s="41" t="s">
        <v>190</v>
      </c>
      <c r="I32" s="42" t="s">
        <v>189</v>
      </c>
      <c r="J32" s="49" t="s">
        <v>190</v>
      </c>
      <c r="K32" s="50" t="s">
        <v>189</v>
      </c>
    </row>
    <row r="33" spans="2:12" x14ac:dyDescent="0.25">
      <c r="C33" t="s">
        <v>166</v>
      </c>
      <c r="D33" s="6">
        <v>6</v>
      </c>
      <c r="E33" s="11" t="s">
        <v>230</v>
      </c>
      <c r="H33" s="61">
        <v>18</v>
      </c>
      <c r="I33" s="62">
        <v>3</v>
      </c>
      <c r="J33" s="65">
        <f>D24*1</f>
        <v>24</v>
      </c>
      <c r="K33" s="66">
        <f>_xlfn.CEILING.PRECISE(D24/6)</f>
        <v>4</v>
      </c>
    </row>
    <row r="34" spans="2:12" x14ac:dyDescent="0.25">
      <c r="C34" s="11" t="s">
        <v>170</v>
      </c>
      <c r="D34" s="6">
        <v>4</v>
      </c>
      <c r="H34" s="61">
        <v>36</v>
      </c>
      <c r="I34" s="62">
        <v>6</v>
      </c>
      <c r="J34" s="65">
        <f>D24*2</f>
        <v>48</v>
      </c>
      <c r="K34" s="66">
        <f>_xlfn.CEILING.PRECISE(D24/3)</f>
        <v>8</v>
      </c>
    </row>
    <row r="35" spans="2:12" ht="14.4" thickBot="1" x14ac:dyDescent="0.3">
      <c r="H35" s="63">
        <v>54</v>
      </c>
      <c r="I35" s="64">
        <v>9</v>
      </c>
      <c r="J35" s="67">
        <f>D24*3</f>
        <v>72</v>
      </c>
      <c r="K35" s="68">
        <f>_xlfn.CEILING.PRECISE(D24/2)</f>
        <v>12</v>
      </c>
    </row>
    <row r="36" spans="2:12" x14ac:dyDescent="0.25">
      <c r="B36" t="s">
        <v>21</v>
      </c>
      <c r="C36" s="11" t="s">
        <v>171</v>
      </c>
    </row>
    <row r="38" spans="2:12" x14ac:dyDescent="0.25">
      <c r="B38" s="12"/>
      <c r="C38" s="26" t="s">
        <v>1</v>
      </c>
      <c r="D38" s="26"/>
      <c r="E38" s="26" t="s">
        <v>236</v>
      </c>
      <c r="F38" s="29" t="s">
        <v>172</v>
      </c>
      <c r="G38" s="26" t="s">
        <v>2</v>
      </c>
      <c r="H38" s="27" t="s">
        <v>173</v>
      </c>
      <c r="I38" s="28" t="s">
        <v>7</v>
      </c>
      <c r="J38" s="26" t="s">
        <v>3</v>
      </c>
      <c r="K38" s="26" t="s">
        <v>4</v>
      </c>
      <c r="L38" s="26" t="s">
        <v>6</v>
      </c>
    </row>
    <row r="39" spans="2:12" x14ac:dyDescent="0.25">
      <c r="B39" s="10">
        <v>1</v>
      </c>
      <c r="C39" s="1" t="s">
        <v>207</v>
      </c>
      <c r="E39" s="38" t="s">
        <v>208</v>
      </c>
      <c r="F39" s="30" t="s">
        <v>206</v>
      </c>
      <c r="G39" s="10" t="s">
        <v>209</v>
      </c>
      <c r="H39" s="24">
        <v>8</v>
      </c>
      <c r="I39" s="22">
        <v>2</v>
      </c>
      <c r="J39" s="10"/>
      <c r="K39" s="10">
        <v>2</v>
      </c>
      <c r="L39" s="1">
        <v>12</v>
      </c>
    </row>
    <row r="40" spans="2:12" x14ac:dyDescent="0.25">
      <c r="B40" s="10">
        <f>B39+1</f>
        <v>2</v>
      </c>
      <c r="C40" s="1" t="s">
        <v>211</v>
      </c>
      <c r="E40" s="38" t="s">
        <v>212</v>
      </c>
      <c r="F40" s="30" t="s">
        <v>210</v>
      </c>
      <c r="G40" s="10" t="s">
        <v>209</v>
      </c>
      <c r="H40" s="24">
        <v>5</v>
      </c>
      <c r="I40" s="22">
        <v>2</v>
      </c>
      <c r="J40" s="10"/>
      <c r="K40" s="10"/>
      <c r="L40" s="1">
        <v>7</v>
      </c>
    </row>
    <row r="41" spans="2:12" x14ac:dyDescent="0.25">
      <c r="B41" s="10">
        <f t="shared" ref="B41:B42" si="0">B40+1</f>
        <v>3</v>
      </c>
      <c r="C41" s="1" t="s">
        <v>213</v>
      </c>
      <c r="E41" s="38" t="s">
        <v>214</v>
      </c>
      <c r="F41" s="30" t="s">
        <v>210</v>
      </c>
      <c r="G41" s="10" t="s">
        <v>215</v>
      </c>
      <c r="H41" s="23">
        <v>5</v>
      </c>
      <c r="I41" s="21">
        <v>1</v>
      </c>
      <c r="J41" s="1"/>
      <c r="K41" s="1"/>
      <c r="L41" s="1">
        <v>6</v>
      </c>
    </row>
    <row r="42" spans="2:12" x14ac:dyDescent="0.25">
      <c r="B42" s="10">
        <f t="shared" si="0"/>
        <v>4</v>
      </c>
      <c r="C42" s="1" t="s">
        <v>217</v>
      </c>
      <c r="E42" s="38" t="s">
        <v>218</v>
      </c>
      <c r="F42" s="30" t="s">
        <v>216</v>
      </c>
      <c r="G42" s="10" t="s">
        <v>215</v>
      </c>
      <c r="H42" s="24">
        <v>8</v>
      </c>
      <c r="I42" s="22">
        <v>1</v>
      </c>
      <c r="J42" s="10"/>
      <c r="K42" s="10">
        <v>2</v>
      </c>
      <c r="L42" s="1">
        <v>11</v>
      </c>
    </row>
    <row r="43" spans="2:12" x14ac:dyDescent="0.25">
      <c r="B43" s="10"/>
      <c r="C43" s="30"/>
      <c r="D43" s="1"/>
      <c r="E43" s="1"/>
      <c r="G43" s="10"/>
      <c r="H43" s="23"/>
      <c r="I43" s="22"/>
      <c r="J43" s="1"/>
      <c r="K43" s="1"/>
    </row>
    <row r="44" spans="2:12" x14ac:dyDescent="0.25">
      <c r="J44" t="s">
        <v>237</v>
      </c>
      <c r="L44" s="5">
        <f>SUM(L39:L42)</f>
        <v>36</v>
      </c>
    </row>
  </sheetData>
  <hyperlinks>
    <hyperlink ref="D11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8"/>
  <sheetViews>
    <sheetView topLeftCell="A18" workbookViewId="0">
      <selection activeCell="F41" sqref="F41"/>
    </sheetView>
  </sheetViews>
  <sheetFormatPr defaultRowHeight="13.8" x14ac:dyDescent="0.25"/>
  <cols>
    <col min="1" max="1" width="5.5" customWidth="1"/>
    <col min="2" max="2" width="4.19921875" customWidth="1"/>
    <col min="3" max="3" width="19.59765625" customWidth="1"/>
    <col min="4" max="4" width="10.8984375" customWidth="1"/>
    <col min="6" max="6" width="12.69921875" customWidth="1"/>
    <col min="7" max="7" width="12.8984375" customWidth="1"/>
    <col min="8" max="8" width="8" customWidth="1"/>
    <col min="9" max="9" width="7.59765625" customWidth="1"/>
    <col min="10" max="10" width="6.59765625" customWidth="1"/>
    <col min="11" max="11" width="7.19921875" customWidth="1"/>
    <col min="12" max="12" width="5.3984375" customWidth="1"/>
  </cols>
  <sheetData>
    <row r="2" spans="2:5" ht="17.399999999999999" x14ac:dyDescent="0.3">
      <c r="B2" s="7" t="s">
        <v>22</v>
      </c>
    </row>
    <row r="4" spans="2:5" x14ac:dyDescent="0.25">
      <c r="B4" t="s">
        <v>16</v>
      </c>
    </row>
    <row r="6" spans="2:5" ht="15.6" x14ac:dyDescent="0.3">
      <c r="B6" s="8" t="s">
        <v>11</v>
      </c>
      <c r="E6" t="s">
        <v>147</v>
      </c>
    </row>
    <row r="7" spans="2:5" x14ac:dyDescent="0.25">
      <c r="B7" s="9"/>
    </row>
    <row r="8" spans="2:5" x14ac:dyDescent="0.25">
      <c r="B8" t="s">
        <v>17</v>
      </c>
      <c r="C8" t="s">
        <v>148</v>
      </c>
      <c r="D8" s="25" t="s">
        <v>191</v>
      </c>
    </row>
    <row r="9" spans="2:5" x14ac:dyDescent="0.25">
      <c r="C9" t="s">
        <v>155</v>
      </c>
      <c r="D9" t="s">
        <v>199</v>
      </c>
    </row>
    <row r="10" spans="2:5" ht="15" x14ac:dyDescent="0.25">
      <c r="C10" t="s">
        <v>156</v>
      </c>
      <c r="D10" s="32" t="s">
        <v>200</v>
      </c>
    </row>
    <row r="12" spans="2:5" x14ac:dyDescent="0.25">
      <c r="C12" t="s">
        <v>18</v>
      </c>
      <c r="D12" s="6" t="s">
        <v>12</v>
      </c>
      <c r="E12" t="s">
        <v>149</v>
      </c>
    </row>
    <row r="13" spans="2:5" x14ac:dyDescent="0.25">
      <c r="C13" t="s">
        <v>150</v>
      </c>
      <c r="D13" s="6" t="s">
        <v>151</v>
      </c>
      <c r="E13" t="s">
        <v>152</v>
      </c>
    </row>
    <row r="15" spans="2:5" x14ac:dyDescent="0.25">
      <c r="B15" t="s">
        <v>19</v>
      </c>
      <c r="C15" t="s">
        <v>157</v>
      </c>
    </row>
    <row r="16" spans="2:5" x14ac:dyDescent="0.25">
      <c r="C16" t="s">
        <v>158</v>
      </c>
      <c r="D16" s="5" t="s">
        <v>178</v>
      </c>
      <c r="E16" t="s">
        <v>159</v>
      </c>
    </row>
    <row r="17" spans="2:11" x14ac:dyDescent="0.25">
      <c r="C17" t="s">
        <v>165</v>
      </c>
      <c r="D17" t="s">
        <v>0</v>
      </c>
      <c r="E17" t="s">
        <v>164</v>
      </c>
    </row>
    <row r="18" spans="2:11" ht="14.4" thickBot="1" x14ac:dyDescent="0.3">
      <c r="C18" t="s">
        <v>154</v>
      </c>
      <c r="D18" t="s">
        <v>179</v>
      </c>
      <c r="E18" t="s">
        <v>10</v>
      </c>
      <c r="F18" t="s">
        <v>153</v>
      </c>
      <c r="H18" s="37" t="s">
        <v>227</v>
      </c>
    </row>
    <row r="19" spans="2:11" x14ac:dyDescent="0.25">
      <c r="C19" t="s">
        <v>175</v>
      </c>
      <c r="D19" s="6">
        <v>2</v>
      </c>
      <c r="H19" s="43" t="s">
        <v>202</v>
      </c>
      <c r="I19" s="44"/>
      <c r="J19" s="51" t="s">
        <v>202</v>
      </c>
      <c r="K19" s="52"/>
    </row>
    <row r="20" spans="2:11" x14ac:dyDescent="0.25">
      <c r="C20" t="s">
        <v>177</v>
      </c>
      <c r="D20" s="6">
        <v>2</v>
      </c>
      <c r="E20" t="s">
        <v>176</v>
      </c>
      <c r="H20" s="45" t="s">
        <v>228</v>
      </c>
      <c r="I20" s="46"/>
      <c r="J20" s="53" t="s">
        <v>229</v>
      </c>
      <c r="K20" s="54"/>
    </row>
    <row r="21" spans="2:11" x14ac:dyDescent="0.25">
      <c r="C21" t="s">
        <v>160</v>
      </c>
      <c r="D21" s="6">
        <v>10</v>
      </c>
      <c r="H21" s="45" t="s">
        <v>190</v>
      </c>
      <c r="I21" s="46" t="s">
        <v>189</v>
      </c>
      <c r="J21" s="53" t="s">
        <v>190</v>
      </c>
      <c r="K21" s="54" t="s">
        <v>189</v>
      </c>
    </row>
    <row r="22" spans="2:11" x14ac:dyDescent="0.25">
      <c r="H22" s="45">
        <v>36</v>
      </c>
      <c r="I22" s="46">
        <v>6</v>
      </c>
      <c r="J22" s="57">
        <f>D21*1</f>
        <v>10</v>
      </c>
      <c r="K22" s="58">
        <f>_xlfn.CEILING.PRECISE(D21/6)</f>
        <v>2</v>
      </c>
    </row>
    <row r="23" spans="2:11" x14ac:dyDescent="0.25">
      <c r="B23" t="s">
        <v>20</v>
      </c>
      <c r="C23" t="s">
        <v>162</v>
      </c>
      <c r="H23" s="45">
        <v>72</v>
      </c>
      <c r="I23" s="46">
        <v>12</v>
      </c>
      <c r="J23" s="57">
        <f>D21*2</f>
        <v>20</v>
      </c>
      <c r="K23" s="58">
        <f>_xlfn.CEILING.PRECISE(D21/3)</f>
        <v>4</v>
      </c>
    </row>
    <row r="24" spans="2:11" ht="14.4" thickBot="1" x14ac:dyDescent="0.3">
      <c r="B24" t="s">
        <v>9</v>
      </c>
      <c r="C24" t="s">
        <v>161</v>
      </c>
      <c r="H24" s="55">
        <v>108</v>
      </c>
      <c r="I24" s="56">
        <v>18</v>
      </c>
      <c r="J24" s="59">
        <f>D21*3</f>
        <v>30</v>
      </c>
      <c r="K24" s="60">
        <f>_xlfn.CEILING.PRECISE(D21/2)</f>
        <v>5</v>
      </c>
    </row>
    <row r="25" spans="2:11" ht="14.4" x14ac:dyDescent="0.3">
      <c r="C25" s="11" t="s">
        <v>167</v>
      </c>
      <c r="E25" s="3"/>
      <c r="F25" s="3"/>
      <c r="G25" s="33"/>
      <c r="H25" s="39" t="s">
        <v>0</v>
      </c>
      <c r="I25" s="40"/>
      <c r="J25" s="47" t="s">
        <v>0</v>
      </c>
      <c r="K25" s="48"/>
    </row>
    <row r="26" spans="2:11" ht="14.4" x14ac:dyDescent="0.3">
      <c r="C26" s="11" t="s">
        <v>168</v>
      </c>
      <c r="D26" s="6" t="s">
        <v>25</v>
      </c>
      <c r="E26" s="3"/>
      <c r="F26" s="3"/>
      <c r="G26" s="33"/>
      <c r="H26" s="41" t="s">
        <v>196</v>
      </c>
      <c r="I26" s="42"/>
      <c r="J26" s="49" t="s">
        <v>197</v>
      </c>
      <c r="K26" s="50"/>
    </row>
    <row r="27" spans="2:11" ht="14.4" x14ac:dyDescent="0.3">
      <c r="C27" s="11" t="s">
        <v>169</v>
      </c>
      <c r="E27" s="3"/>
      <c r="F27" s="3"/>
      <c r="G27" s="33"/>
      <c r="H27" s="41" t="s">
        <v>190</v>
      </c>
      <c r="I27" s="42" t="s">
        <v>189</v>
      </c>
      <c r="J27" s="49" t="s">
        <v>190</v>
      </c>
      <c r="K27" s="50" t="s">
        <v>189</v>
      </c>
    </row>
    <row r="28" spans="2:11" x14ac:dyDescent="0.25">
      <c r="C28" t="s">
        <v>163</v>
      </c>
      <c r="D28" s="6">
        <v>36</v>
      </c>
      <c r="E28" s="11" t="s">
        <v>195</v>
      </c>
      <c r="H28" s="61">
        <v>18</v>
      </c>
      <c r="I28" s="62">
        <v>3</v>
      </c>
      <c r="J28" s="65">
        <f>D21*1</f>
        <v>10</v>
      </c>
      <c r="K28" s="66">
        <f>_xlfn.CEILING.PRECISE(D21/6)</f>
        <v>2</v>
      </c>
    </row>
    <row r="29" spans="2:11" x14ac:dyDescent="0.25">
      <c r="C29" s="11" t="s">
        <v>174</v>
      </c>
      <c r="D29" s="6">
        <f>L42</f>
        <v>38</v>
      </c>
      <c r="E29" s="11"/>
      <c r="H29" s="61">
        <v>36</v>
      </c>
      <c r="I29" s="62">
        <v>6</v>
      </c>
      <c r="J29" s="65">
        <f>D21*2</f>
        <v>20</v>
      </c>
      <c r="K29" s="66">
        <f>_xlfn.CEILING.PRECISE(D21/3)</f>
        <v>4</v>
      </c>
    </row>
    <row r="30" spans="2:11" ht="14.4" thickBot="1" x14ac:dyDescent="0.3">
      <c r="C30" t="s">
        <v>166</v>
      </c>
      <c r="D30" s="6">
        <v>6</v>
      </c>
      <c r="H30" s="63">
        <v>54</v>
      </c>
      <c r="I30" s="64">
        <v>9</v>
      </c>
      <c r="J30" s="67">
        <f>D21*3</f>
        <v>30</v>
      </c>
      <c r="K30" s="68">
        <f>_xlfn.CEILING.PRECISE(D21/2)</f>
        <v>5</v>
      </c>
    </row>
    <row r="31" spans="2:11" x14ac:dyDescent="0.25">
      <c r="C31" s="11" t="s">
        <v>170</v>
      </c>
      <c r="D31" s="6">
        <f>B39</f>
        <v>4</v>
      </c>
    </row>
    <row r="33" spans="2:12" x14ac:dyDescent="0.25">
      <c r="B33" t="s">
        <v>21</v>
      </c>
      <c r="C33" s="11" t="s">
        <v>171</v>
      </c>
    </row>
    <row r="35" spans="2:12" x14ac:dyDescent="0.25">
      <c r="B35" s="12"/>
      <c r="C35" s="26" t="s">
        <v>1</v>
      </c>
      <c r="D35" s="26"/>
      <c r="E35" s="78" t="s">
        <v>235</v>
      </c>
      <c r="F35" s="12"/>
      <c r="G35" s="26" t="s">
        <v>2</v>
      </c>
      <c r="H35" s="27" t="s">
        <v>173</v>
      </c>
      <c r="I35" s="28" t="s">
        <v>7</v>
      </c>
      <c r="J35" s="26" t="s">
        <v>3</v>
      </c>
      <c r="K35" s="26" t="s">
        <v>4</v>
      </c>
      <c r="L35" s="26" t="s">
        <v>6</v>
      </c>
    </row>
    <row r="36" spans="2:12" x14ac:dyDescent="0.25">
      <c r="B36" s="10">
        <v>1</v>
      </c>
      <c r="C36" s="5" t="s">
        <v>181</v>
      </c>
      <c r="E36" s="30" t="s">
        <v>180</v>
      </c>
      <c r="G36" s="10" t="s">
        <v>182</v>
      </c>
      <c r="H36" s="24">
        <v>8</v>
      </c>
      <c r="I36" s="22">
        <v>1</v>
      </c>
      <c r="J36" s="10"/>
      <c r="K36" s="10"/>
      <c r="L36" s="1">
        <f t="shared" ref="L36:L39" si="0">H36+I36+J36+K36</f>
        <v>9</v>
      </c>
    </row>
    <row r="37" spans="2:12" x14ac:dyDescent="0.25">
      <c r="B37" s="10">
        <v>2</v>
      </c>
      <c r="C37" s="5" t="s">
        <v>183</v>
      </c>
      <c r="E37" s="30" t="s">
        <v>13</v>
      </c>
      <c r="G37" s="10" t="s">
        <v>184</v>
      </c>
      <c r="H37" s="24">
        <v>8</v>
      </c>
      <c r="I37" s="22">
        <v>1</v>
      </c>
      <c r="J37" s="10"/>
      <c r="K37" s="10">
        <v>2</v>
      </c>
      <c r="L37" s="1">
        <f t="shared" si="0"/>
        <v>11</v>
      </c>
    </row>
    <row r="38" spans="2:12" x14ac:dyDescent="0.25">
      <c r="B38" s="10">
        <v>3</v>
      </c>
      <c r="C38" s="5" t="s">
        <v>185</v>
      </c>
      <c r="E38" s="30" t="s">
        <v>13</v>
      </c>
      <c r="G38" s="10" t="s">
        <v>186</v>
      </c>
      <c r="H38" s="23">
        <v>8</v>
      </c>
      <c r="I38" s="21"/>
      <c r="J38" s="1"/>
      <c r="K38" s="1">
        <v>2</v>
      </c>
      <c r="L38" s="1">
        <f t="shared" si="0"/>
        <v>10</v>
      </c>
    </row>
    <row r="39" spans="2:12" x14ac:dyDescent="0.25">
      <c r="B39" s="1">
        <v>4</v>
      </c>
      <c r="C39" s="5" t="s">
        <v>188</v>
      </c>
      <c r="E39" s="30" t="s">
        <v>90</v>
      </c>
      <c r="G39" s="10" t="s">
        <v>187</v>
      </c>
      <c r="H39" s="24">
        <v>8</v>
      </c>
      <c r="I39" s="22"/>
      <c r="J39" s="10"/>
      <c r="K39" s="10"/>
      <c r="L39" s="1">
        <f t="shared" si="0"/>
        <v>8</v>
      </c>
    </row>
    <row r="40" spans="2:12" x14ac:dyDescent="0.25">
      <c r="B40" s="1">
        <v>5</v>
      </c>
      <c r="C40" s="30"/>
      <c r="D40" s="1"/>
      <c r="E40" s="1"/>
      <c r="G40" s="10"/>
      <c r="H40" s="23"/>
      <c r="I40" s="22"/>
      <c r="J40" s="1"/>
      <c r="K40" s="1"/>
      <c r="L40" s="1"/>
    </row>
    <row r="41" spans="2:12" x14ac:dyDescent="0.25">
      <c r="B41" s="1"/>
      <c r="C41" s="30"/>
      <c r="E41" s="1"/>
      <c r="G41" s="1"/>
      <c r="H41" s="23"/>
      <c r="I41" s="21"/>
      <c r="J41" s="1"/>
      <c r="K41" s="1"/>
      <c r="L41" s="1"/>
    </row>
    <row r="42" spans="2:12" x14ac:dyDescent="0.25">
      <c r="B42" s="1"/>
      <c r="C42" s="30"/>
      <c r="E42" s="1"/>
      <c r="G42" s="1"/>
      <c r="H42" s="23"/>
      <c r="I42" s="21"/>
      <c r="J42" s="9" t="s">
        <v>237</v>
      </c>
      <c r="K42" s="1"/>
      <c r="L42" s="2">
        <f>SUM(L36:L41)</f>
        <v>38</v>
      </c>
    </row>
    <row r="43" spans="2:12" x14ac:dyDescent="0.25">
      <c r="B43" s="1"/>
      <c r="C43" s="30"/>
      <c r="E43" s="1"/>
      <c r="G43" s="1"/>
      <c r="H43" s="23"/>
      <c r="I43" s="21"/>
      <c r="J43" s="1"/>
      <c r="K43" s="1"/>
      <c r="L43" s="1"/>
    </row>
    <row r="44" spans="2:12" x14ac:dyDescent="0.25">
      <c r="B44" s="1"/>
      <c r="C44" s="30"/>
      <c r="E44" s="1"/>
      <c r="G44" s="1"/>
      <c r="H44" s="23"/>
      <c r="I44" s="21"/>
      <c r="J44" s="1"/>
      <c r="K44" s="1"/>
      <c r="L44" s="1"/>
    </row>
    <row r="45" spans="2:12" x14ac:dyDescent="0.25">
      <c r="B45" s="1"/>
      <c r="C45" s="1"/>
      <c r="D45" s="1"/>
      <c r="E45" s="1"/>
      <c r="G45" s="1"/>
      <c r="H45" s="23"/>
      <c r="I45" s="2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23"/>
      <c r="H46" s="21"/>
      <c r="I46" s="1"/>
      <c r="J46" s="1"/>
    </row>
    <row r="47" spans="2:12" x14ac:dyDescent="0.25">
      <c r="B47" s="1"/>
      <c r="C47" s="1"/>
      <c r="D47" s="1"/>
      <c r="E47" s="1"/>
      <c r="F47" s="1"/>
      <c r="G47" s="23"/>
      <c r="H47" s="21"/>
      <c r="I47" s="1"/>
      <c r="J47" s="1"/>
      <c r="K47" s="1"/>
    </row>
    <row r="48" spans="2:12" x14ac:dyDescent="0.25">
      <c r="B48" s="1"/>
      <c r="C48" s="1"/>
      <c r="D48" s="1"/>
      <c r="E48" s="1"/>
      <c r="F48" s="1"/>
      <c r="G48" s="23"/>
      <c r="H48" s="21"/>
      <c r="I48" s="1"/>
      <c r="J48" s="1"/>
      <c r="K48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8"/>
  <sheetViews>
    <sheetView tabSelected="1" topLeftCell="A24" workbookViewId="0">
      <selection activeCell="J48" sqref="J48"/>
    </sheetView>
  </sheetViews>
  <sheetFormatPr defaultRowHeight="13.8" x14ac:dyDescent="0.25"/>
  <cols>
    <col min="1" max="1" width="4.19921875" customWidth="1"/>
    <col min="4" max="4" width="11.5" customWidth="1"/>
    <col min="10" max="10" width="25.8984375" customWidth="1"/>
  </cols>
  <sheetData>
    <row r="2" spans="2:2" x14ac:dyDescent="0.25">
      <c r="B2" s="4" t="s">
        <v>26</v>
      </c>
    </row>
    <row r="3" spans="2:2" x14ac:dyDescent="0.25">
      <c r="B3" s="4"/>
    </row>
    <row r="4" spans="2:2" x14ac:dyDescent="0.25">
      <c r="B4" s="4" t="s">
        <v>27</v>
      </c>
    </row>
    <row r="5" spans="2:2" x14ac:dyDescent="0.25">
      <c r="B5" t="s">
        <v>28</v>
      </c>
    </row>
    <row r="6" spans="2:2" x14ac:dyDescent="0.25">
      <c r="B6" t="s">
        <v>29</v>
      </c>
    </row>
    <row r="7" spans="2:2" x14ac:dyDescent="0.25">
      <c r="B7" t="s">
        <v>30</v>
      </c>
    </row>
    <row r="8" spans="2:2" x14ac:dyDescent="0.25">
      <c r="B8" t="s">
        <v>31</v>
      </c>
    </row>
    <row r="9" spans="2:2" x14ac:dyDescent="0.25">
      <c r="B9" t="s">
        <v>32</v>
      </c>
    </row>
    <row r="10" spans="2:2" x14ac:dyDescent="0.25">
      <c r="B10" t="s">
        <v>33</v>
      </c>
    </row>
    <row r="11" spans="2:2" x14ac:dyDescent="0.25">
      <c r="B11" t="s">
        <v>34</v>
      </c>
    </row>
    <row r="12" spans="2:2" x14ac:dyDescent="0.25">
      <c r="B12" t="s">
        <v>35</v>
      </c>
    </row>
    <row r="13" spans="2:2" x14ac:dyDescent="0.25">
      <c r="B13" t="s">
        <v>36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10" x14ac:dyDescent="0.25">
      <c r="B17" t="s">
        <v>40</v>
      </c>
    </row>
    <row r="18" spans="2:10" x14ac:dyDescent="0.25">
      <c r="B18" t="s">
        <v>41</v>
      </c>
    </row>
    <row r="19" spans="2:10" x14ac:dyDescent="0.25">
      <c r="B19" t="s">
        <v>42</v>
      </c>
    </row>
    <row r="20" spans="2:10" x14ac:dyDescent="0.25">
      <c r="B20" t="s">
        <v>43</v>
      </c>
    </row>
    <row r="21" spans="2:10" x14ac:dyDescent="0.25">
      <c r="B21" t="s">
        <v>44</v>
      </c>
    </row>
    <row r="22" spans="2:10" x14ac:dyDescent="0.25">
      <c r="B22" t="s">
        <v>45</v>
      </c>
    </row>
    <row r="23" spans="2:10" x14ac:dyDescent="0.25">
      <c r="B23" s="4" t="s">
        <v>46</v>
      </c>
    </row>
    <row r="24" spans="2:10" x14ac:dyDescent="0.25">
      <c r="B24" t="s">
        <v>47</v>
      </c>
    </row>
    <row r="25" spans="2:10" x14ac:dyDescent="0.25">
      <c r="B25" t="s">
        <v>48</v>
      </c>
    </row>
    <row r="26" spans="2:10" x14ac:dyDescent="0.25">
      <c r="B26" t="s">
        <v>238</v>
      </c>
    </row>
    <row r="27" spans="2:10" x14ac:dyDescent="0.25">
      <c r="B27" t="s">
        <v>49</v>
      </c>
    </row>
    <row r="28" spans="2:10" x14ac:dyDescent="0.25">
      <c r="B28" t="s">
        <v>50</v>
      </c>
    </row>
    <row r="29" spans="2:10" x14ac:dyDescent="0.25">
      <c r="B29" t="s">
        <v>51</v>
      </c>
    </row>
    <row r="30" spans="2:10" x14ac:dyDescent="0.25">
      <c r="B30" t="s">
        <v>52</v>
      </c>
    </row>
    <row r="32" spans="2:10" x14ac:dyDescent="0.25">
      <c r="B32" s="14" t="s">
        <v>53</v>
      </c>
      <c r="C32" s="14" t="s">
        <v>81</v>
      </c>
      <c r="D32" s="14" t="s">
        <v>82</v>
      </c>
      <c r="E32" s="14" t="s">
        <v>83</v>
      </c>
      <c r="F32" s="14" t="s">
        <v>84</v>
      </c>
      <c r="G32" s="14" t="s">
        <v>85</v>
      </c>
      <c r="H32" s="14" t="s">
        <v>86</v>
      </c>
      <c r="I32" s="14" t="s">
        <v>88</v>
      </c>
      <c r="J32" s="14" t="s">
        <v>87</v>
      </c>
    </row>
    <row r="33" spans="2:10" x14ac:dyDescent="0.25">
      <c r="B33" s="15">
        <v>8</v>
      </c>
      <c r="C33" s="16" t="s">
        <v>92</v>
      </c>
      <c r="D33" s="16" t="s">
        <v>91</v>
      </c>
      <c r="E33" s="16" t="s">
        <v>90</v>
      </c>
      <c r="F33" s="16" t="s">
        <v>14</v>
      </c>
      <c r="G33" s="17"/>
      <c r="H33" s="16" t="s">
        <v>89</v>
      </c>
      <c r="I33" s="16"/>
      <c r="J33" s="18"/>
    </row>
    <row r="34" spans="2:10" x14ac:dyDescent="0.25">
      <c r="B34" s="15">
        <v>5</v>
      </c>
      <c r="C34" s="16" t="s">
        <v>93</v>
      </c>
      <c r="D34" s="16" t="s">
        <v>94</v>
      </c>
      <c r="E34" s="16" t="s">
        <v>95</v>
      </c>
      <c r="F34" s="16"/>
      <c r="G34" s="16" t="s">
        <v>96</v>
      </c>
      <c r="H34" s="16" t="s">
        <v>97</v>
      </c>
      <c r="I34" s="16" t="s">
        <v>15</v>
      </c>
      <c r="J34" s="18"/>
    </row>
    <row r="35" spans="2:10" x14ac:dyDescent="0.25">
      <c r="B35" s="15" t="s">
        <v>98</v>
      </c>
      <c r="C35" s="16" t="s">
        <v>100</v>
      </c>
      <c r="D35" s="16" t="s">
        <v>102</v>
      </c>
      <c r="E35" s="16" t="s">
        <v>103</v>
      </c>
      <c r="F35" s="16"/>
      <c r="G35" s="16"/>
      <c r="H35" s="16" t="s">
        <v>104</v>
      </c>
      <c r="I35" s="16"/>
      <c r="J35" s="18"/>
    </row>
    <row r="36" spans="2:10" x14ac:dyDescent="0.25">
      <c r="B36" s="15" t="s">
        <v>99</v>
      </c>
      <c r="C36" s="16" t="s">
        <v>101</v>
      </c>
      <c r="D36" s="16" t="s">
        <v>105</v>
      </c>
      <c r="E36" s="16"/>
      <c r="F36" s="16"/>
      <c r="G36" s="16"/>
      <c r="H36" s="16"/>
      <c r="I36" s="16"/>
      <c r="J36" s="18"/>
    </row>
    <row r="37" spans="2:10" x14ac:dyDescent="0.25">
      <c r="B37" s="14" t="s">
        <v>54</v>
      </c>
      <c r="C37" s="13"/>
      <c r="D37" s="13"/>
      <c r="E37" s="13"/>
      <c r="F37" s="13"/>
      <c r="G37" s="13"/>
      <c r="H37" s="13"/>
      <c r="I37" s="13"/>
      <c r="J37" s="14" t="s">
        <v>55</v>
      </c>
    </row>
    <row r="38" spans="2:10" x14ac:dyDescent="0.25">
      <c r="B38" s="15" t="s">
        <v>106</v>
      </c>
      <c r="C38" s="18"/>
      <c r="D38" s="18"/>
      <c r="E38" s="18"/>
      <c r="F38" s="18"/>
      <c r="G38" s="18"/>
      <c r="H38" s="18"/>
      <c r="I38" s="18"/>
      <c r="J38" s="19" t="s">
        <v>108</v>
      </c>
    </row>
    <row r="39" spans="2:10" x14ac:dyDescent="0.25">
      <c r="B39" s="15" t="s">
        <v>106</v>
      </c>
      <c r="C39" s="19"/>
      <c r="D39" s="19"/>
      <c r="E39" s="19"/>
      <c r="F39" s="19"/>
      <c r="G39" s="19"/>
      <c r="H39" s="19"/>
      <c r="I39" s="19"/>
      <c r="J39" s="19" t="s">
        <v>109</v>
      </c>
    </row>
    <row r="40" spans="2:10" x14ac:dyDescent="0.25">
      <c r="B40" s="15" t="s">
        <v>107</v>
      </c>
      <c r="C40" s="19"/>
      <c r="D40" s="19"/>
      <c r="E40" s="19"/>
      <c r="F40" s="19"/>
      <c r="G40" s="19"/>
      <c r="H40" s="19"/>
      <c r="I40" s="19"/>
      <c r="J40" s="19" t="s">
        <v>110</v>
      </c>
    </row>
    <row r="41" spans="2:10" x14ac:dyDescent="0.25">
      <c r="B41" s="15" t="s">
        <v>107</v>
      </c>
      <c r="C41" s="17" t="s">
        <v>5</v>
      </c>
      <c r="D41" s="17" t="s">
        <v>111</v>
      </c>
      <c r="E41" s="17" t="s">
        <v>112</v>
      </c>
      <c r="F41" s="17" t="s">
        <v>8</v>
      </c>
      <c r="G41" s="17" t="s">
        <v>113</v>
      </c>
      <c r="H41" s="17" t="s">
        <v>114</v>
      </c>
      <c r="I41" s="19"/>
      <c r="J41" s="19"/>
    </row>
    <row r="42" spans="2:10" x14ac:dyDescent="0.25">
      <c r="B42" s="14" t="s">
        <v>56</v>
      </c>
      <c r="C42" s="13"/>
      <c r="D42" s="13"/>
      <c r="E42" s="13"/>
      <c r="F42" s="13"/>
      <c r="G42" s="13"/>
      <c r="H42" s="13"/>
      <c r="I42" s="13"/>
      <c r="J42" s="14" t="s">
        <v>55</v>
      </c>
    </row>
    <row r="43" spans="2:10" x14ac:dyDescent="0.25">
      <c r="B43" s="15" t="s">
        <v>115</v>
      </c>
      <c r="C43" s="19"/>
      <c r="D43" s="19"/>
      <c r="E43" s="19"/>
      <c r="F43" s="19"/>
      <c r="G43" s="19"/>
      <c r="H43" s="19"/>
      <c r="I43" s="19"/>
      <c r="J43" s="19" t="s">
        <v>116</v>
      </c>
    </row>
    <row r="45" spans="2:10" x14ac:dyDescent="0.25">
      <c r="B45" t="s">
        <v>239</v>
      </c>
    </row>
    <row r="46" spans="2:10" x14ac:dyDescent="0.25">
      <c r="B46" t="s">
        <v>245</v>
      </c>
    </row>
    <row r="47" spans="2:10" x14ac:dyDescent="0.25">
      <c r="B47" t="s">
        <v>57</v>
      </c>
    </row>
    <row r="48" spans="2:10" x14ac:dyDescent="0.25">
      <c r="B48" t="s">
        <v>58</v>
      </c>
    </row>
    <row r="49" spans="2:10" x14ac:dyDescent="0.25">
      <c r="B49" t="s">
        <v>59</v>
      </c>
    </row>
    <row r="50" spans="2:10" x14ac:dyDescent="0.25">
      <c r="B50" t="s">
        <v>60</v>
      </c>
    </row>
    <row r="51" spans="2:10" x14ac:dyDescent="0.25">
      <c r="B51" t="s">
        <v>61</v>
      </c>
    </row>
    <row r="52" spans="2:10" x14ac:dyDescent="0.25">
      <c r="B52" t="s">
        <v>62</v>
      </c>
    </row>
    <row r="53" spans="2:10" x14ac:dyDescent="0.25">
      <c r="B53" t="s">
        <v>63</v>
      </c>
    </row>
    <row r="55" spans="2:10" x14ac:dyDescent="0.25">
      <c r="B55" s="12" t="s">
        <v>117</v>
      </c>
      <c r="C55" s="12"/>
      <c r="D55" s="12" t="s">
        <v>118</v>
      </c>
      <c r="E55" s="12"/>
      <c r="F55" s="12"/>
      <c r="G55" s="12" t="s">
        <v>119</v>
      </c>
      <c r="H55" s="12"/>
      <c r="I55" s="12"/>
      <c r="J55" s="12" t="s">
        <v>24</v>
      </c>
    </row>
    <row r="56" spans="2:10" x14ac:dyDescent="0.25">
      <c r="B56" s="12" t="s">
        <v>120</v>
      </c>
      <c r="C56" s="12"/>
      <c r="D56" s="20" t="s">
        <v>121</v>
      </c>
      <c r="E56" s="20"/>
      <c r="F56" s="20"/>
      <c r="G56" s="20" t="s">
        <v>122</v>
      </c>
      <c r="H56" s="20"/>
      <c r="I56" s="20"/>
      <c r="J56" s="20" t="s">
        <v>123</v>
      </c>
    </row>
    <row r="57" spans="2:10" x14ac:dyDescent="0.25">
      <c r="B57" s="12" t="s">
        <v>124</v>
      </c>
      <c r="C57" s="12"/>
      <c r="D57" t="s">
        <v>125</v>
      </c>
      <c r="G57" t="s">
        <v>128</v>
      </c>
      <c r="J57" t="s">
        <v>129</v>
      </c>
    </row>
    <row r="58" spans="2:10" x14ac:dyDescent="0.25">
      <c r="B58" s="12" t="s">
        <v>126</v>
      </c>
      <c r="C58" s="12"/>
      <c r="D58" t="s">
        <v>127</v>
      </c>
      <c r="G58" t="s">
        <v>130</v>
      </c>
      <c r="J58" t="s">
        <v>131</v>
      </c>
    </row>
    <row r="59" spans="2:10" x14ac:dyDescent="0.25">
      <c r="B59" s="12" t="s">
        <v>132</v>
      </c>
      <c r="C59" s="12"/>
      <c r="D59" s="20" t="s">
        <v>133</v>
      </c>
      <c r="E59" s="20"/>
      <c r="F59" s="20"/>
      <c r="G59" s="20" t="s">
        <v>133</v>
      </c>
      <c r="H59" s="20"/>
      <c r="I59" s="20"/>
      <c r="J59" s="20" t="s">
        <v>134</v>
      </c>
    </row>
    <row r="60" spans="2:10" x14ac:dyDescent="0.25">
      <c r="B60" s="12" t="s">
        <v>135</v>
      </c>
      <c r="C60" s="12"/>
      <c r="D60" t="s">
        <v>136</v>
      </c>
      <c r="G60" t="s">
        <v>137</v>
      </c>
      <c r="J60" t="s">
        <v>138</v>
      </c>
    </row>
    <row r="61" spans="2:10" x14ac:dyDescent="0.25">
      <c r="B61" s="12" t="s">
        <v>139</v>
      </c>
      <c r="C61" s="12"/>
      <c r="D61" t="s">
        <v>140</v>
      </c>
      <c r="G61" t="s">
        <v>130</v>
      </c>
      <c r="J61" t="s">
        <v>141</v>
      </c>
    </row>
    <row r="63" spans="2:10" x14ac:dyDescent="0.25">
      <c r="B63" t="s">
        <v>64</v>
      </c>
    </row>
    <row r="64" spans="2:10" x14ac:dyDescent="0.25">
      <c r="B64" t="s">
        <v>65</v>
      </c>
    </row>
    <row r="65" spans="2:9" x14ac:dyDescent="0.25">
      <c r="B65" t="s">
        <v>66</v>
      </c>
    </row>
    <row r="66" spans="2:9" x14ac:dyDescent="0.25">
      <c r="B66" t="s">
        <v>67</v>
      </c>
    </row>
    <row r="67" spans="2:9" x14ac:dyDescent="0.25">
      <c r="B67" t="s">
        <v>68</v>
      </c>
    </row>
    <row r="68" spans="2:9" x14ac:dyDescent="0.25">
      <c r="B68" t="s">
        <v>67</v>
      </c>
    </row>
    <row r="69" spans="2:9" x14ac:dyDescent="0.25">
      <c r="B69" t="s">
        <v>69</v>
      </c>
    </row>
    <row r="70" spans="2:9" x14ac:dyDescent="0.25">
      <c r="B70" t="s">
        <v>67</v>
      </c>
    </row>
    <row r="71" spans="2:9" x14ac:dyDescent="0.25">
      <c r="B71" t="s">
        <v>70</v>
      </c>
    </row>
    <row r="73" spans="2:9" x14ac:dyDescent="0.25">
      <c r="B73" s="12" t="s">
        <v>9</v>
      </c>
      <c r="C73" s="12"/>
      <c r="D73" s="12" t="s">
        <v>23</v>
      </c>
      <c r="E73" s="12"/>
      <c r="F73" s="12" t="s">
        <v>142</v>
      </c>
      <c r="G73" s="12"/>
      <c r="H73" s="12" t="s">
        <v>24</v>
      </c>
      <c r="I73" s="12"/>
    </row>
    <row r="74" spans="2:9" x14ac:dyDescent="0.25">
      <c r="B74" s="12" t="s">
        <v>143</v>
      </c>
      <c r="C74" s="12"/>
      <c r="D74" t="s">
        <v>144</v>
      </c>
      <c r="F74" t="s">
        <v>72</v>
      </c>
      <c r="H74" t="s">
        <v>74</v>
      </c>
    </row>
    <row r="75" spans="2:9" x14ac:dyDescent="0.25">
      <c r="B75" s="12"/>
      <c r="C75" s="12"/>
      <c r="D75" t="s">
        <v>71</v>
      </c>
      <c r="F75" t="s">
        <v>73</v>
      </c>
      <c r="H75" t="s">
        <v>75</v>
      </c>
    </row>
    <row r="76" spans="2:9" x14ac:dyDescent="0.25">
      <c r="B76" s="12"/>
      <c r="C76" s="12"/>
    </row>
    <row r="77" spans="2:9" x14ac:dyDescent="0.25">
      <c r="B77" s="12" t="s">
        <v>145</v>
      </c>
      <c r="C77" s="12"/>
      <c r="D77" t="s">
        <v>146</v>
      </c>
      <c r="F77" t="s">
        <v>77</v>
      </c>
      <c r="H77" t="s">
        <v>79</v>
      </c>
    </row>
    <row r="78" spans="2:9" x14ac:dyDescent="0.25">
      <c r="B78" s="12"/>
      <c r="C78" s="12"/>
      <c r="D78" t="s">
        <v>76</v>
      </c>
      <c r="F78" t="s">
        <v>78</v>
      </c>
      <c r="H78" t="s">
        <v>80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AnomusLomake</vt:lpstr>
      <vt:lpstr>Esimerkki1</vt:lpstr>
      <vt:lpstr>Esimerkki2</vt:lpstr>
      <vt:lpstr>Säännöt</vt:lpstr>
    </vt:vector>
  </TitlesOfParts>
  <Company>OP-Pohjola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Henttu Tuovi</dc:creator>
  <cp:lastModifiedBy>Tuovi</cp:lastModifiedBy>
  <dcterms:created xsi:type="dcterms:W3CDTF">2010-10-06T08:55:05Z</dcterms:created>
  <dcterms:modified xsi:type="dcterms:W3CDTF">2014-01-07T22:40:55Z</dcterms:modified>
</cp:coreProperties>
</file>